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0" windowWidth="19140" windowHeight="6840" tabRatio="982"/>
  </bookViews>
  <sheets>
    <sheet name="Скв.Регламент" sheetId="21" r:id="rId1"/>
    <sheet name="Лист2" sheetId="23" state="hidden" r:id="rId2"/>
    <sheet name="Лист3" sheetId="24" state="hidden" r:id="rId3"/>
    <sheet name="Справочник КГТ" sheetId="26" r:id="rId4"/>
  </sheets>
  <calcPr calcId="145621"/>
</workbook>
</file>

<file path=xl/calcChain.xml><?xml version="1.0" encoding="utf-8"?>
<calcChain xmlns="http://schemas.openxmlformats.org/spreadsheetml/2006/main">
  <c r="H34" i="24" l="1"/>
  <c r="K34" i="24" s="1"/>
  <c r="N34" i="24" s="1"/>
  <c r="H33" i="24"/>
  <c r="K33" i="24" s="1"/>
  <c r="N33" i="24" s="1"/>
  <c r="N32" i="24"/>
  <c r="K32" i="24"/>
  <c r="H32" i="24"/>
  <c r="H31" i="24"/>
  <c r="K31" i="24" s="1"/>
  <c r="N31" i="24" s="1"/>
  <c r="H30" i="24"/>
  <c r="K30" i="24" s="1"/>
  <c r="N30" i="24" s="1"/>
  <c r="H29" i="24"/>
  <c r="K29" i="24" s="1"/>
  <c r="K28" i="24"/>
  <c r="J28" i="24"/>
  <c r="I28" i="24"/>
  <c r="H28" i="24"/>
  <c r="H27" i="24"/>
  <c r="K27" i="24" s="1"/>
  <c r="H26" i="24"/>
  <c r="J26" i="24" s="1"/>
  <c r="H25" i="24"/>
  <c r="I25" i="24" s="1"/>
  <c r="K24" i="24"/>
  <c r="J24" i="24"/>
  <c r="N24" i="24" s="1"/>
  <c r="H24" i="24"/>
  <c r="I24" i="24" s="1"/>
  <c r="H23" i="24"/>
  <c r="I23" i="24" s="1"/>
  <c r="H22" i="24"/>
  <c r="K22" i="24" s="1"/>
  <c r="H21" i="24"/>
  <c r="K21" i="24" s="1"/>
  <c r="K20" i="24"/>
  <c r="H20" i="24"/>
  <c r="J20" i="24" s="1"/>
  <c r="N20" i="24" s="1"/>
  <c r="H19" i="24"/>
  <c r="K19" i="24" s="1"/>
  <c r="H18" i="24"/>
  <c r="J18" i="24" s="1"/>
  <c r="H17" i="24"/>
  <c r="I17" i="24" s="1"/>
  <c r="H16" i="24"/>
  <c r="K16" i="24" s="1"/>
  <c r="H15" i="24"/>
  <c r="I15" i="24" s="1"/>
  <c r="H14" i="24"/>
  <c r="K14" i="24" s="1"/>
  <c r="H13" i="24"/>
  <c r="K13" i="24" s="1"/>
  <c r="H12" i="24"/>
  <c r="K12" i="24" s="1"/>
  <c r="H11" i="24"/>
  <c r="I11" i="24" s="1"/>
  <c r="K10" i="24"/>
  <c r="N10" i="24" s="1"/>
  <c r="H10" i="24"/>
  <c r="H9" i="24"/>
  <c r="K9" i="24" s="1"/>
  <c r="N9" i="24" s="1"/>
  <c r="H8" i="24"/>
  <c r="K8" i="24" s="1"/>
  <c r="N8" i="24" s="1"/>
  <c r="H7" i="24"/>
  <c r="K7" i="24" s="1"/>
  <c r="H6" i="24"/>
  <c r="K6" i="24" s="1"/>
  <c r="H5" i="24"/>
  <c r="I5" i="24" s="1"/>
  <c r="H4" i="24"/>
  <c r="J4" i="24" s="1"/>
  <c r="J6" i="24" l="1"/>
  <c r="N6" i="24" s="1"/>
  <c r="J11" i="24"/>
  <c r="K18" i="24"/>
  <c r="K11" i="24"/>
  <c r="K4" i="24"/>
  <c r="N4" i="24" s="1"/>
  <c r="J19" i="24"/>
  <c r="N19" i="24" s="1"/>
  <c r="J23" i="24"/>
  <c r="N23" i="24" s="1"/>
  <c r="K26" i="24"/>
  <c r="J12" i="24"/>
  <c r="N12" i="24" s="1"/>
  <c r="I16" i="24"/>
  <c r="I20" i="24"/>
  <c r="I6" i="24"/>
  <c r="J15" i="24"/>
  <c r="N15" i="24" s="1"/>
  <c r="N26" i="24"/>
  <c r="I29" i="24"/>
  <c r="K15" i="24"/>
  <c r="I12" i="24"/>
  <c r="K23" i="24"/>
  <c r="J5" i="24"/>
  <c r="K5" i="24"/>
  <c r="J16" i="24"/>
  <c r="N16" i="24" s="1"/>
  <c r="N28" i="24"/>
  <c r="N18" i="24"/>
  <c r="J17" i="24"/>
  <c r="I14" i="24"/>
  <c r="I22" i="24"/>
  <c r="J25" i="24"/>
  <c r="J14" i="24"/>
  <c r="N14" i="24" s="1"/>
  <c r="K17" i="24"/>
  <c r="I19" i="24"/>
  <c r="J22" i="24"/>
  <c r="N22" i="24" s="1"/>
  <c r="K25" i="24"/>
  <c r="I27" i="24"/>
  <c r="J27" i="24"/>
  <c r="N27" i="24" s="1"/>
  <c r="I7" i="24"/>
  <c r="I13" i="24"/>
  <c r="I21" i="24"/>
  <c r="I4" i="24"/>
  <c r="J7" i="24"/>
  <c r="N7" i="24" s="1"/>
  <c r="J13" i="24"/>
  <c r="N13" i="24" s="1"/>
  <c r="I18" i="24"/>
  <c r="J21" i="24"/>
  <c r="N21" i="24" s="1"/>
  <c r="I26" i="24"/>
  <c r="J29" i="24"/>
  <c r="N29" i="24" s="1"/>
  <c r="N5" i="24" l="1"/>
  <c r="N17" i="24"/>
  <c r="N11" i="24"/>
  <c r="N25" i="24"/>
</calcChain>
</file>

<file path=xl/sharedStrings.xml><?xml version="1.0" encoding="utf-8"?>
<sst xmlns="http://schemas.openxmlformats.org/spreadsheetml/2006/main" count="233" uniqueCount="184">
  <si>
    <t>1</t>
  </si>
  <si>
    <t>1.1</t>
  </si>
  <si>
    <t>1.2</t>
  </si>
  <si>
    <t>2</t>
  </si>
  <si>
    <t>2.1</t>
  </si>
  <si>
    <t>2.2</t>
  </si>
  <si>
    <t>2.3</t>
  </si>
  <si>
    <t>3</t>
  </si>
  <si>
    <t>3.1</t>
  </si>
  <si>
    <t>4</t>
  </si>
  <si>
    <t>4.1</t>
  </si>
  <si>
    <t>4.2</t>
  </si>
  <si>
    <t>5</t>
  </si>
  <si>
    <t>5.1</t>
  </si>
  <si>
    <t>Сквозной Регламент</t>
  </si>
  <si>
    <t>2.4</t>
  </si>
  <si>
    <t>4.3</t>
  </si>
  <si>
    <t>4.4</t>
  </si>
  <si>
    <t>5.2</t>
  </si>
  <si>
    <t>5.3</t>
  </si>
  <si>
    <t>5.4</t>
  </si>
  <si>
    <t>После присвоения заказу номера, Отправителю/Получателю автоматически направляется смс-сообщение с номером заказа и сопроводительным текстом, а также с рассчитанной суммой услуг и остатка к оплате. Номер заказа соответствует номеру телефона Отправителя с префиксом, который присваивается системой автоматически.</t>
  </si>
  <si>
    <t>4.5</t>
  </si>
  <si>
    <t>После создания заказа обязательно произвести процедуру оприходования посылки (оформление Поступление от заказчика). Заказ обретает статус "в пути".</t>
  </si>
  <si>
    <t>Изделие</t>
  </si>
  <si>
    <t>Кресло</t>
  </si>
  <si>
    <t>Тумба</t>
  </si>
  <si>
    <t>Комод</t>
  </si>
  <si>
    <t>Зеркало навесное</t>
  </si>
  <si>
    <t>Фото</t>
  </si>
  <si>
    <t>Наименование</t>
  </si>
  <si>
    <t>вес</t>
  </si>
  <si>
    <t>Кровать 2 сп</t>
  </si>
  <si>
    <t>Кровать 1 сп</t>
  </si>
  <si>
    <t>Ящик выдвижной для кроватей</t>
  </si>
  <si>
    <t>Стол туалетный</t>
  </si>
  <si>
    <t>Шкаф 1 дверь</t>
  </si>
  <si>
    <t>Тумба под ТВ</t>
  </si>
  <si>
    <t>Гостиная, 1 погонный метр равен</t>
  </si>
  <si>
    <t>Кухня, 1 погонный метр равен</t>
  </si>
  <si>
    <t>Диван</t>
  </si>
  <si>
    <t>Справочник стоимости перевозки мебели</t>
  </si>
  <si>
    <t>Объем - справочник</t>
  </si>
  <si>
    <t>Типовые размеры</t>
  </si>
  <si>
    <t>Расчет ориентировочный (может несущественно изменится при внесении заказа на сайте)</t>
  </si>
  <si>
    <t>Длина, см</t>
  </si>
  <si>
    <t>Ширина, см</t>
  </si>
  <si>
    <t>Высота, см</t>
  </si>
  <si>
    <t>Объем</t>
  </si>
  <si>
    <t>обрешетка (min 500р. на 1 заказ)</t>
  </si>
  <si>
    <t>перевозка</t>
  </si>
  <si>
    <t>доставка до подъезда</t>
  </si>
  <si>
    <t>Занос</t>
  </si>
  <si>
    <t>Итого ориентировочная стоимость</t>
  </si>
  <si>
    <t>Кровать 1,5 сп</t>
  </si>
  <si>
    <t>Ящик выдвижн. для кроватей</t>
  </si>
  <si>
    <t xml:space="preserve">Матрас 1сп </t>
  </si>
  <si>
    <t>-</t>
  </si>
  <si>
    <t>Матрас 1,5 сп</t>
  </si>
  <si>
    <t>Матрас 2 сп</t>
  </si>
  <si>
    <t>Шкаф 1 дверный</t>
  </si>
  <si>
    <t>Шкаф 2 дверный</t>
  </si>
  <si>
    <t>Шкаф 3 дверный</t>
  </si>
  <si>
    <t>Шкаф 4 дверный</t>
  </si>
  <si>
    <t>Шкаф 5 дверный</t>
  </si>
  <si>
    <t>Горка для посуды 2 - 2,5 м</t>
  </si>
  <si>
    <t>Гостиная: размер 2,5 метра</t>
  </si>
  <si>
    <t>Гостиная: размер 3 метра</t>
  </si>
  <si>
    <t>Гостиная: размер 4 метра</t>
  </si>
  <si>
    <t>Гостиная: размер 5 метров</t>
  </si>
  <si>
    <t>Кухня: размер 2,5 метра</t>
  </si>
  <si>
    <t>Кухня: размер 3 метра</t>
  </si>
  <si>
    <t>Кухня: размер 4 метра</t>
  </si>
  <si>
    <t>Кухня: размер 5 метров</t>
  </si>
  <si>
    <r>
      <t>Диван: 2-х местный (</t>
    </r>
    <r>
      <rPr>
        <b/>
        <sz val="8"/>
        <color rgb="FFFF0000"/>
        <rFont val="Calibri"/>
        <family val="2"/>
        <charset val="204"/>
        <scheme val="minor"/>
      </rPr>
      <t>указывать 2 места</t>
    </r>
    <r>
      <rPr>
        <sz val="10"/>
        <color theme="1"/>
        <rFont val="Calibri"/>
        <family val="2"/>
        <charset val="204"/>
        <scheme val="minor"/>
      </rPr>
      <t>)</t>
    </r>
  </si>
  <si>
    <r>
      <t>Диван: 3-х местный (</t>
    </r>
    <r>
      <rPr>
        <b/>
        <sz val="8"/>
        <color rgb="FFFF0000"/>
        <rFont val="Calibri"/>
        <family val="2"/>
        <charset val="204"/>
        <scheme val="minor"/>
      </rPr>
      <t>указывать 3 места</t>
    </r>
    <r>
      <rPr>
        <sz val="10"/>
        <color theme="1"/>
        <rFont val="Calibri"/>
        <family val="2"/>
        <charset val="204"/>
        <scheme val="minor"/>
      </rPr>
      <t>)</t>
    </r>
  </si>
  <si>
    <r>
      <t>Диван: 4-х местный (</t>
    </r>
    <r>
      <rPr>
        <b/>
        <sz val="8"/>
        <color rgb="FFFF0000"/>
        <rFont val="Calibri"/>
        <family val="2"/>
        <charset val="204"/>
        <scheme val="minor"/>
      </rPr>
      <t>указывать 4 места</t>
    </r>
    <r>
      <rPr>
        <sz val="10"/>
        <color theme="1"/>
        <rFont val="Calibri"/>
        <family val="2"/>
        <charset val="204"/>
        <scheme val="minor"/>
      </rPr>
      <t>)</t>
    </r>
  </si>
  <si>
    <r>
      <t>Диван: 5-х местный (</t>
    </r>
    <r>
      <rPr>
        <b/>
        <sz val="8"/>
        <color rgb="FFFF0000"/>
        <rFont val="Calibri"/>
        <family val="2"/>
        <charset val="204"/>
        <scheme val="minor"/>
      </rPr>
      <t>указывать 5 мест</t>
    </r>
    <r>
      <rPr>
        <sz val="10"/>
        <color theme="1"/>
        <rFont val="Calibri"/>
        <family val="2"/>
        <charset val="204"/>
        <scheme val="minor"/>
      </rPr>
      <t>)</t>
    </r>
  </si>
  <si>
    <t>Кровать 2 сп.</t>
  </si>
  <si>
    <t>Кровать 1 сп.</t>
  </si>
  <si>
    <t>Шкаф 1 дв.</t>
  </si>
  <si>
    <t>Шкаф 2 дв.</t>
  </si>
  <si>
    <t>Шкаф 3 дв.</t>
  </si>
  <si>
    <t>Шкаф 4 дв.</t>
  </si>
  <si>
    <t>Шкаф 5 дв.</t>
  </si>
  <si>
    <t>Тумба прикроватная</t>
  </si>
  <si>
    <t xml:space="preserve">Диван 2-х местный </t>
  </si>
  <si>
    <t xml:space="preserve">Диван 3-х местный </t>
  </si>
  <si>
    <t xml:space="preserve">Диван 4-х местный </t>
  </si>
  <si>
    <t>Диван 5-ти местный</t>
  </si>
  <si>
    <t>Холодильник стандарт</t>
  </si>
  <si>
    <t>Стиральная машина</t>
  </si>
  <si>
    <t>Стул</t>
  </si>
  <si>
    <t>Расчет стоимости перевозки мебели, бытовой техники</t>
  </si>
  <si>
    <t>Схема изделия</t>
  </si>
  <si>
    <t>Гостиная, Кухня, Горка  (за 1 п/м)</t>
  </si>
  <si>
    <t>Необходимо сфотографировать грузовой отсек транспортного средства перед погрузкой и после погрузки</t>
  </si>
  <si>
    <t>Матрац 1сп</t>
  </si>
  <si>
    <t>Матрац 2сп</t>
  </si>
  <si>
    <t>Складирование на ПСП. Посылки с разнотипными характеристиками (заморозка, хрупкие….) складируются раздельно. Также рекомендуется раздельно складировать посылки по городам или группе городов, в которые грузы будут отправляться в одном транспортном средстве. Размещение посылок (желательно) производить на поддоны.</t>
  </si>
  <si>
    <t>На рабочем столе РМ/Агента формируется отчет "Пора грузить". Отчет содержит все принятые, но не отправленные в регион назначения заказы (номер заказа, кг, кол-во мест).</t>
  </si>
  <si>
    <t>4.7</t>
  </si>
  <si>
    <t>автоматически</t>
  </si>
  <si>
    <t>Служба сервиса/РМ</t>
  </si>
  <si>
    <t>СМС оповещения. При фиксации даты самовывоза, доставки Отправителю и Получателю отправляется СМС с согласованной датой соответственно самовывоза или доставки.</t>
  </si>
  <si>
    <t>6</t>
  </si>
  <si>
    <t>6.1</t>
  </si>
  <si>
    <t>6.2</t>
  </si>
  <si>
    <t>6.3</t>
  </si>
  <si>
    <t>Информирование Клиентов о предстоящих сборах грузов производится еженедельно в среду не позднее 18:00 (мск).</t>
  </si>
  <si>
    <t>Любые столы прием через взвешивание</t>
  </si>
  <si>
    <t>взвешиваем</t>
  </si>
  <si>
    <t xml:space="preserve">Вес по ГОСТу, кг </t>
  </si>
  <si>
    <t>Работник ПСП</t>
  </si>
  <si>
    <t>Работник УЦ</t>
  </si>
  <si>
    <t>Пункт приема посылок (ПСП)</t>
  </si>
  <si>
    <t>Требования к посылке</t>
  </si>
  <si>
    <t>Приемка посылки и оформление заказа в информационной системе.</t>
  </si>
  <si>
    <t>Перемещение заказов на следующий ПСП</t>
  </si>
  <si>
    <t>Согласование самовывоза, адресных доставок с Получателями, передача посылки</t>
  </si>
  <si>
    <t>отчет для пользователя</t>
  </si>
  <si>
    <t>Все заказы на самовывоз включаются в МЛ с ответственным - страший работник ПСП. Заказы на доставку включаются в МЛ в соответствии с назначенными экспедиторами по направлениям, маршрутам.</t>
  </si>
  <si>
    <t>Любое отклонение от штатных процессов фиксируется в СРМ системе и далее отрабатываются в соответствии с содержанием внесенной информации.</t>
  </si>
  <si>
    <t>Ежедневно не позднее 21:00 на ПСП (КСО) на выделенную почту отправляются отгрузочные документы (АПП) на все отгрузки, запланированные на следующий день, также МЛ и экспедиторские расписки.</t>
  </si>
  <si>
    <t>Старший работник ежедневно отчитывается перед УЦ по всем собранным суммам в разрезе заказов.</t>
  </si>
  <si>
    <t>Работа с базой данных Клиентов (БДК), рассылки-уведомления Клиентов, обработка входящих обращений</t>
  </si>
  <si>
    <t>3.2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</si>
  <si>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</si>
  <si>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</si>
  <si>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</si>
  <si>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</si>
  <si>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</si>
  <si>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</si>
  <si>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</si>
  <si>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</si>
  <si>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</si>
  <si>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4.6</t>
  </si>
  <si>
    <t>4.8</t>
  </si>
  <si>
    <t>5.5</t>
  </si>
  <si>
    <t>5.6</t>
  </si>
  <si>
    <t>5.7</t>
  </si>
  <si>
    <t>Ответственный</t>
  </si>
  <si>
    <t>4.9</t>
  </si>
  <si>
    <t>Оприходование на КСО (создание документа Перемещение со склада "В пути" на склад "Заказы")</t>
  </si>
  <si>
    <t>Формируются товаросопроводительные документы (ТТН Т-1, транспортная накладная, комплектовочная ведомость -печать из документа "Перемемещение товаров заказчика" ) и отправляются на эл.почту ПСП, в теме сообщения строго "Документы перемещения - список городов"</t>
  </si>
  <si>
    <t>В соответствии с предоставленным отчетом УЦ отражает соответствующую операцию в 1С. (оформление документа "Поступление денежных средств")</t>
  </si>
  <si>
    <t>Компания - РМ</t>
  </si>
  <si>
    <t>Приемщик</t>
  </si>
  <si>
    <t>При внесении в ЭН посылки должны быть сгруппированы по видам характеристик: Замороженные - 1 строка/1вес/кол-во мест, Скоропортящиеся - 1 строка/1вес/кол-во мест, Хрупкие - 1 строка/1вес/кол-во мест, Без особенностей - 1 строка/1вес/кол-во мест.</t>
  </si>
  <si>
    <t>Если Отправитель довозит свою посылку в несколько этапов, то ЭН оформляется 1 раз после полного довоза</t>
  </si>
  <si>
    <t>ЭН сразу после оформления передается в учетный ценр (УЦ) через специальный телефон-устройство.</t>
  </si>
  <si>
    <t>Инициирующим событием для начала обзвона Получателей является событие "отправка посылок на КСО (конечный склад отгрузки)", т.е. событие - перемещение заказов в путь КСО. Дополнительно нужно уточнять у водителя фактическое время прибытия транспортного средства на КСО. Согласование самовывозов и адресных доставок должно быть завершено к дате прибытия ТС.</t>
  </si>
  <si>
    <t>Приемщик или работник УЦ</t>
  </si>
  <si>
    <t>Для формирования базы данных Клиентов на сайте реализован модуль фиксации обращений Клиентов - БДК, автоматический подбор контактов Клиентов в модуле «СМС-рассылка».</t>
  </si>
  <si>
    <t>Коммуникации по входящим звонкам, обращениям производится с прикрепленных к ПСП телефонов</t>
  </si>
  <si>
    <t>В соответствии с графиком отправления заказывается транспортное средство.</t>
  </si>
  <si>
    <t>Перед началом погрузки распечатывается пакет товаро-сопроводительных документов - по 2 экземпляра каждого (1 экз. ПСП-отправителю, 1 экз. - ПСП-получателю)</t>
  </si>
  <si>
    <t xml:space="preserve">Технология погрузки. Весь груз, в особенности заморозка должны быть размещены на поддоны. Принцип рядности - нижний ряд заморозка, выше без особенностей в стандартных коробах, сверху хрупкие короба. Скорорпортящиеся посылки размещаются отдельно. Отдельно необходимо размещать в грузовом отсеке посылки, которые будут выгружены в промежуточных пунктах. Негабарит - размещается в грузовом отсеке согласно принципа здравого смысла.   </t>
  </si>
  <si>
    <t>3.3</t>
  </si>
  <si>
    <t>6.4</t>
  </si>
  <si>
    <t>3.13</t>
  </si>
  <si>
    <r>
      <t xml:space="preserve">Если за день до отправки или в день отправки сдаются такие посылки как мебель, посуда, предметы интерьера, бытовая техника, не замороженные продукты и т.д., т.е. посылки, требующие дополнительной защиты или заморозки, то мы оставляем за собой право задержать их отправку на 1 неделю в целях подготовки к качественной перевозке. </t>
    </r>
    <r>
      <rPr>
        <b/>
        <sz val="10"/>
        <rFont val="Calibri"/>
        <family val="2"/>
        <charset val="204"/>
        <scheme val="minor"/>
      </rPr>
      <t>Об этом нужно четко предупредить Отправителя.</t>
    </r>
    <r>
      <rPr>
        <sz val="10"/>
        <rFont val="Calibri"/>
        <family val="2"/>
        <charset val="204"/>
        <scheme val="minor"/>
      </rPr>
      <t xml:space="preserve"> Кроме того, данное правило будет размещено во всех информационных ресурсах Компании.</t>
    </r>
  </si>
  <si>
    <t>Нов</t>
  </si>
  <si>
    <r>
      <rPr>
        <sz val="10"/>
        <rFont val="Calibri"/>
        <family val="2"/>
        <charset val="204"/>
        <scheme val="minor"/>
      </rPr>
      <t>Маркировка посылок - стикерование. 
Кол-во самоклеящихся этикеток должно быть равно кол-ву отправляемых мест по всему заказу.</t>
    </r>
    <r>
      <rPr>
        <sz val="8"/>
        <rFont val="Calibri"/>
        <family val="2"/>
        <charset val="204"/>
        <scheme val="minor"/>
      </rPr>
      <t xml:space="preserve"> • </t>
    </r>
    <r>
      <rPr>
        <b/>
        <sz val="10"/>
        <rFont val="Calibri"/>
        <family val="2"/>
        <charset val="204"/>
        <scheme val="minor"/>
      </rPr>
      <t>СИНИЙ СКОТЧ</t>
    </r>
    <r>
      <rPr>
        <sz val="10"/>
        <rFont val="Calibri"/>
        <family val="2"/>
        <charset val="204"/>
        <scheme val="minor"/>
      </rPr>
      <t xml:space="preserve"> - для посылок, требующих заморозки (свежее мясо, свежая рыба</t>
    </r>
    <r>
      <rPr>
        <sz val="8"/>
        <rFont val="Calibri"/>
        <family val="2"/>
        <charset val="204"/>
        <scheme val="minor"/>
      </rPr>
      <t xml:space="preserve">). • </t>
    </r>
    <r>
      <rPr>
        <b/>
        <sz val="10"/>
        <rFont val="Calibri"/>
        <family val="2"/>
        <charset val="204"/>
        <scheme val="minor"/>
      </rPr>
      <t xml:space="preserve">ЗЕЛЕНЫЙ СКОТЧ </t>
    </r>
    <r>
      <rPr>
        <sz val="10"/>
        <rFont val="Calibri"/>
        <family val="2"/>
        <charset val="204"/>
        <scheme val="minor"/>
      </rPr>
      <t>- для скоропортящихся посылок (свежие овощи, яйца, сыры...). •</t>
    </r>
    <r>
      <rPr>
        <b/>
        <sz val="10"/>
        <rFont val="Calibri"/>
        <family val="2"/>
        <charset val="204"/>
        <scheme val="minor"/>
      </rPr>
      <t xml:space="preserve"> ЖЕЛТЫЙ СКОТЧ</t>
    </r>
    <r>
      <rPr>
        <sz val="10"/>
        <rFont val="Calibri"/>
        <family val="2"/>
        <charset val="204"/>
        <scheme val="minor"/>
      </rPr>
      <t xml:space="preserve"> - для хрупких посылок (консервы в стеклотаре)</t>
    </r>
    <r>
      <rPr>
        <sz val="8"/>
        <rFont val="Calibri"/>
        <family val="2"/>
        <charset val="204"/>
        <scheme val="minor"/>
      </rPr>
      <t xml:space="preserve"> • </t>
    </r>
    <r>
      <rPr>
        <b/>
        <sz val="10"/>
        <rFont val="Calibri"/>
        <family val="2"/>
        <charset val="204"/>
        <scheme val="minor"/>
      </rPr>
      <t>КРАСНЫЙ СКОТЧ</t>
    </r>
    <r>
      <rPr>
        <sz val="8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- для хрупких посылок (стекло, фарфор, мелкая бытовая техника)</t>
    </r>
    <r>
      <rPr>
        <sz val="8"/>
        <rFont val="Calibri"/>
        <family val="2"/>
        <charset val="204"/>
        <scheme val="minor"/>
      </rPr>
      <t>. •</t>
    </r>
    <r>
      <rPr>
        <b/>
        <sz val="8"/>
        <rFont val="Calibri"/>
        <family val="2"/>
        <charset val="204"/>
        <scheme val="minor"/>
      </rPr>
      <t xml:space="preserve"> </t>
    </r>
    <r>
      <rPr>
        <b/>
        <sz val="10"/>
        <rFont val="Calibri"/>
        <family val="2"/>
        <charset val="204"/>
        <scheme val="minor"/>
      </rPr>
      <t>ПРОЗРАЧНЫЙ или КОРИЧНЕВЫЙ СКОТЧ</t>
    </r>
    <r>
      <rPr>
        <sz val="10"/>
        <rFont val="Calibri"/>
        <family val="2"/>
        <charset val="204"/>
        <scheme val="minor"/>
      </rPr>
      <t xml:space="preserve"> </t>
    </r>
    <r>
      <rPr>
        <sz val="8"/>
        <rFont val="Calibri"/>
        <family val="2"/>
        <charset val="204"/>
        <scheme val="minor"/>
      </rPr>
      <t xml:space="preserve">- </t>
    </r>
    <r>
      <rPr>
        <sz val="10"/>
        <rFont val="Calibri"/>
        <family val="2"/>
        <charset val="204"/>
        <scheme val="minor"/>
      </rPr>
      <t xml:space="preserve">для посылок без особенностей. 
Принцип заполнения этикеток, пример, 1 из 5, 2 из 5, 3 из 5, 4 из 5, 5 из 5, т.е. вторая цифра показывает, сколько мест в посылке всего, а первая цифра - конкретное место. </t>
    </r>
    <r>
      <rPr>
        <sz val="8"/>
        <rFont val="Calibri"/>
        <family val="2"/>
        <charset val="204"/>
        <scheme val="minor"/>
      </rPr>
      <t xml:space="preserve">
</t>
    </r>
    <r>
      <rPr>
        <b/>
        <sz val="10"/>
        <rFont val="Calibri"/>
        <family val="2"/>
        <charset val="204"/>
        <scheme val="minor"/>
      </rPr>
      <t xml:space="preserve">ЭТИКЕТКИ ЗАПОЛНЯЮТСЯ СТРОГО МАРКЕРОМ ВРУЧНУЮ ЕЩЕ ДО НАКЛЕЙКИ НА КОРОБА (места), Т.Е, НА РАБОЧЕМ СТОЛЕ.               </t>
    </r>
  </si>
  <si>
    <r>
      <t xml:space="preserve">Заказ оформляется в специальном модуле сайта </t>
    </r>
    <r>
      <rPr>
        <b/>
        <sz val="10"/>
        <rFont val="Calibri"/>
        <family val="2"/>
        <charset val="204"/>
        <scheme val="minor"/>
      </rPr>
      <t>"Рассчитать стоимость".</t>
    </r>
    <r>
      <rPr>
        <sz val="10"/>
        <rFont val="Calibri"/>
        <family val="2"/>
        <charset val="204"/>
        <scheme val="minor"/>
      </rPr>
      <t xml:space="preserve"> Вход строго через свой личный кабинет. Важно точно перенести сведения из ЭН.</t>
    </r>
  </si>
  <si>
    <r>
      <t xml:space="preserve">Создается документ "Перемещение", в которой (СТРОГО) указывается ожидаемая </t>
    </r>
    <r>
      <rPr>
        <b/>
        <sz val="10"/>
        <rFont val="Calibri"/>
        <family val="2"/>
        <charset val="204"/>
        <scheme val="minor"/>
      </rPr>
      <t>дата прибытия</t>
    </r>
    <r>
      <rPr>
        <sz val="10"/>
        <rFont val="Calibri"/>
        <family val="2"/>
        <charset val="204"/>
        <scheme val="minor"/>
      </rPr>
      <t xml:space="preserve"> на КСО (конечный склад отгрузки), в графу Комментарии вносится номер пломбы, ФИО и контакты водителя.</t>
    </r>
  </si>
  <si>
    <r>
      <t xml:space="preserve">Организуется погрузка заказов в транспортное средство в строгом соответствии с комплектовочной ведомостью и </t>
    </r>
    <r>
      <rPr>
        <b/>
        <sz val="10"/>
        <rFont val="Calibri"/>
        <family val="2"/>
        <charset val="204"/>
        <scheme val="minor"/>
      </rPr>
      <t>технологией погрузки</t>
    </r>
    <r>
      <rPr>
        <sz val="10"/>
        <rFont val="Calibri"/>
        <family val="2"/>
        <charset val="204"/>
        <scheme val="minor"/>
      </rPr>
      <t xml:space="preserve">. После погрузки грузовой отсек транспортного средства </t>
    </r>
    <r>
      <rPr>
        <b/>
        <sz val="10"/>
        <rFont val="Calibri"/>
        <family val="2"/>
        <charset val="204"/>
        <scheme val="minor"/>
      </rPr>
      <t xml:space="preserve">пломбируется. </t>
    </r>
    <r>
      <rPr>
        <sz val="10"/>
        <rFont val="Calibri"/>
        <family val="2"/>
        <charset val="204"/>
        <scheme val="minor"/>
      </rPr>
      <t>Номер пломбы вносится в ТТН.</t>
    </r>
  </si>
  <si>
    <r>
      <t xml:space="preserve">Забор груза с адреса. 
При обращении Клиента звонок фиксируем в БДК. Важные реквизиты для заполнения: </t>
    </r>
    <r>
      <rPr>
        <u/>
        <sz val="10"/>
        <rFont val="Calibri"/>
        <family val="2"/>
        <charset val="204"/>
        <scheme val="minor"/>
      </rPr>
      <t>Подразделение</t>
    </r>
    <r>
      <rPr>
        <sz val="10"/>
        <rFont val="Calibri"/>
        <family val="2"/>
        <charset val="204"/>
        <scheme val="minor"/>
      </rPr>
      <t xml:space="preserve">, </t>
    </r>
    <r>
      <rPr>
        <u/>
        <sz val="10"/>
        <rFont val="Calibri"/>
        <family val="2"/>
        <charset val="204"/>
        <scheme val="minor"/>
      </rPr>
      <t>Куда хочет отправить</t>
    </r>
    <r>
      <rPr>
        <sz val="10"/>
        <rFont val="Calibri"/>
        <family val="2"/>
        <charset val="204"/>
        <scheme val="minor"/>
      </rPr>
      <t xml:space="preserve">, </t>
    </r>
    <r>
      <rPr>
        <u/>
        <sz val="10"/>
        <rFont val="Calibri"/>
        <family val="2"/>
        <charset val="204"/>
        <scheme val="minor"/>
      </rPr>
      <t>Результат обращения</t>
    </r>
    <r>
      <rPr>
        <sz val="10"/>
        <rFont val="Calibri"/>
        <family val="2"/>
        <charset val="204"/>
        <scheme val="minor"/>
      </rPr>
      <t xml:space="preserve"> - выбираем заявка на забор с адреса, </t>
    </r>
    <r>
      <rPr>
        <u/>
        <sz val="10"/>
        <rFont val="Calibri"/>
        <family val="2"/>
        <charset val="204"/>
        <scheme val="minor"/>
      </rPr>
      <t>Тема обращения</t>
    </r>
    <r>
      <rPr>
        <sz val="10"/>
        <rFont val="Calibri"/>
        <family val="2"/>
        <charset val="204"/>
        <scheme val="minor"/>
      </rPr>
      <t xml:space="preserve"> - тут пишет имя, адрес Клиента и другие договоренности с ним, например, об интервале забора, </t>
    </r>
    <r>
      <rPr>
        <u/>
        <sz val="10"/>
        <rFont val="Calibri"/>
        <family val="2"/>
        <charset val="204"/>
        <scheme val="minor"/>
      </rPr>
      <t>Дата следующего контакта</t>
    </r>
    <r>
      <rPr>
        <sz val="10"/>
        <rFont val="Calibri"/>
        <family val="2"/>
        <charset val="204"/>
        <scheme val="minor"/>
      </rPr>
      <t xml:space="preserve"> - тут указываем дату забора.
Накануне дня забора через фильтры отбираем заявки на забор на завтра. Заявки передаем в службу сервиса.</t>
    </r>
  </si>
  <si>
    <t>Вес умножаем на действующий тариф по направлениям</t>
  </si>
  <si>
    <r>
      <t xml:space="preserve">В случае если Отправитель сдает посылку в таре, которая не обеспечивает сохранность отправки, то ему предлагается один из стандартных картонных коробов. </t>
    </r>
    <r>
      <rPr>
        <b/>
        <sz val="10"/>
        <rFont val="Calibri"/>
        <family val="2"/>
        <charset val="204"/>
        <scheme val="minor"/>
      </rPr>
      <t>Короб малый (~15кг)</t>
    </r>
    <r>
      <rPr>
        <sz val="10"/>
        <rFont val="Calibri"/>
        <family val="2"/>
        <charset val="204"/>
        <scheme val="minor"/>
      </rPr>
      <t xml:space="preserve"> - для различных малогабаритных предметов, в т.ч. и для различных продуктов, если они вмещаются в короб по габаритам. </t>
    </r>
    <r>
      <rPr>
        <b/>
        <sz val="10"/>
        <rFont val="Calibri"/>
        <family val="2"/>
        <charset val="204"/>
        <scheme val="minor"/>
      </rPr>
      <t>Короб стандартный (~30кг)</t>
    </r>
    <r>
      <rPr>
        <sz val="10"/>
        <rFont val="Calibri"/>
        <family val="2"/>
        <charset val="204"/>
        <scheme val="minor"/>
      </rPr>
      <t xml:space="preserve"> - преимущественно для консервированных продуктов, мяса, рыбы и т.д. </t>
    </r>
    <r>
      <rPr>
        <b/>
        <sz val="10"/>
        <rFont val="Calibri"/>
        <family val="2"/>
        <charset val="204"/>
        <scheme val="minor"/>
      </rPr>
      <t>Короб большой (~ 15кг)</t>
    </r>
    <r>
      <rPr>
        <sz val="10"/>
        <rFont val="Calibri"/>
        <family val="2"/>
        <charset val="204"/>
        <scheme val="minor"/>
      </rPr>
      <t xml:space="preserve"> - для объемных предметов с относительно небольшим весом.
Допускается принимать от Отправителя посылки в их упаковках, но с соответствующим оформлением ЭН.</t>
    </r>
  </si>
  <si>
    <r>
      <t xml:space="preserve">При укладке товаров нельзя допускать нарушения </t>
    </r>
    <r>
      <rPr>
        <b/>
        <sz val="10"/>
        <rFont val="Calibri"/>
        <family val="2"/>
        <charset val="204"/>
        <scheme val="minor"/>
      </rPr>
      <t>геометрии тары</t>
    </r>
    <r>
      <rPr>
        <sz val="10"/>
        <rFont val="Calibri"/>
        <family val="2"/>
        <charset val="204"/>
        <scheme val="minor"/>
      </rPr>
      <t xml:space="preserve">. </t>
    </r>
    <r>
      <rPr>
        <b/>
        <sz val="10"/>
        <rFont val="Calibri"/>
        <family val="2"/>
        <charset val="204"/>
        <scheme val="minor"/>
      </rPr>
      <t>Мясо, рыба и т.д. (характеристика заморозка)</t>
    </r>
    <r>
      <rPr>
        <sz val="10"/>
        <rFont val="Calibri"/>
        <family val="2"/>
        <charset val="204"/>
        <scheme val="minor"/>
      </rPr>
      <t xml:space="preserve"> должны быть в замороженном виде если сдаются в день отправки, перед вкладыванием в короб необходимо настоятельно рекомендовать Отправителю убедиться в состоянии продуктов, в дно короба уложить пленку. </t>
    </r>
    <r>
      <rPr>
        <b/>
        <sz val="10"/>
        <rFont val="Calibri"/>
        <family val="2"/>
        <charset val="204"/>
        <scheme val="minor"/>
      </rPr>
      <t>Овощи, фрукты, ягоды, сыры, яйца, масло и т.д. (характеристика скоропортящиеся)</t>
    </r>
    <r>
      <rPr>
        <sz val="10"/>
        <rFont val="Calibri"/>
        <family val="2"/>
        <charset val="204"/>
        <scheme val="minor"/>
      </rPr>
      <t xml:space="preserve"> - перед вкладыванием в короб предложить Отправителю убедиться в состоянии товаров, в дно короба уложить пленку. Эти продукты должны быть помещены в защитную упаковку от Отправителя (пластиковая тара). </t>
    </r>
    <r>
      <rPr>
        <b/>
        <sz val="10"/>
        <rFont val="Calibri"/>
        <family val="2"/>
        <charset val="204"/>
        <scheme val="minor"/>
      </rPr>
      <t>Стекло, керамика, консеры в стеклянной таре и т.д. (характеристика хрупкое)</t>
    </r>
    <r>
      <rPr>
        <sz val="10"/>
        <rFont val="Calibri"/>
        <family val="2"/>
        <charset val="204"/>
        <scheme val="minor"/>
      </rPr>
      <t xml:space="preserve"> должны быть упаковананы в дополнительную защитную упаковку (обязанность Отправителя). </t>
    </r>
    <r>
      <rPr>
        <b/>
        <sz val="10"/>
        <rFont val="Calibri"/>
        <family val="2"/>
        <charset val="204"/>
        <scheme val="minor"/>
      </rPr>
      <t>Предметы мебели, бытовая техника, инвентарь, иной сухой груз (характеристика определяется в момент приемки)</t>
    </r>
    <r>
      <rPr>
        <sz val="10"/>
        <rFont val="Calibri"/>
        <family val="2"/>
        <charset val="204"/>
        <scheme val="minor"/>
      </rPr>
      <t xml:space="preserve"> - обеспечение безопасности перевозки таких грузов определяется в момент приемки в зависимости в какую группу попадают эти товары.  Рекомендации - использование стрейчпленки, если товар подпадает в категории - "мебель", бытовая техника", необходимо упаковать (обложить) в гофрокартон, особо хрупкие габаритные товары обрешетить.</t>
    </r>
  </si>
  <si>
    <r>
      <t xml:space="preserve">Все посылки передаваемые Отправителем подлежат взвешиванию, кроме крупногабаритных посылок, </t>
    </r>
    <r>
      <rPr>
        <b/>
        <sz val="10"/>
        <rFont val="Calibri"/>
        <family val="2"/>
        <charset val="204"/>
        <scheme val="minor"/>
      </rPr>
      <t>вес которых определяется по справочнику КГТ</t>
    </r>
  </si>
  <si>
    <t>2.5</t>
  </si>
  <si>
    <t>Необходимо помнить, что в соответствии с положениями договора публичной оферты (присоединения):
• Исполнитель (компания) обязан обеспечить сохранность посылки и целостность упаковки. Не производить действия по вскрытию посылок Отправителя без его согласия.
• Исполнитель вправе приостановить оказание услуг Отправителю, если будет обнаружено, что сдаваемая посылка входит в перечень запрещенных к перевозке грузов.</t>
  </si>
  <si>
    <t>Приемщик, работник УЦ и третьи лица, привлекаемые для оказания разовых услуг</t>
  </si>
  <si>
    <r>
      <t xml:space="preserve">Во избежание конфликтных ситуаций с Отправителями важно руководствоваться следующим </t>
    </r>
    <r>
      <rPr>
        <b/>
        <sz val="10"/>
        <rFont val="Calibri"/>
        <family val="2"/>
        <charset val="204"/>
        <scheme val="minor"/>
      </rPr>
      <t>мягким, не всегда обязательным</t>
    </r>
    <r>
      <rPr>
        <sz val="10"/>
        <rFont val="Calibri"/>
        <family val="2"/>
        <charset val="204"/>
        <scheme val="minor"/>
      </rPr>
      <t xml:space="preserve"> принципом - </t>
    </r>
    <r>
      <rPr>
        <b/>
        <sz val="10"/>
        <rFont val="Calibri"/>
        <family val="2"/>
        <charset val="204"/>
        <scheme val="minor"/>
      </rPr>
      <t>Отправитель наш помощник!</t>
    </r>
    <r>
      <rPr>
        <sz val="10"/>
        <rFont val="Calibri"/>
        <family val="2"/>
        <charset val="204"/>
        <scheme val="minor"/>
      </rPr>
      <t xml:space="preserve"> Легенда - мы уважительно относимся к санитарно-гигиеническим нормам, предоставляем совершенно бесплатно упаковочный материал, предлагаем Вам самим заняться внутритарной укладкой. </t>
    </r>
  </si>
  <si>
    <t>Приемка посылки на ПСП. Оцениваем объем доставленного груза, при необходимости предоставляем Отправителю упаковочный материал (короба), предоставляем возможность упакововать и заскотчевать, предварительно визуально изучив укладку. Стикерование и маркировку производим самостоятельно. Не обматываем цветным скотчем, цветной скотч только для маркировки (достаточно наклеить на короб скточ в форме седла).</t>
  </si>
  <si>
    <t>Перед приемкой посылки заполняется экспресс-накладная: в товарной части заполняется Приемщиком, в части остальных реквизитов Отправителем (рекомендация).  НОМЕРА ТЕЛЕФОНОВ ВНОСИТЬ РАЗБОРЧИВО! Если Отправитель заказывает услугу доставка, то адрес полностью, если нет, то наименование региона-города назначения (Москва, Сургут, Саратов и т.д.). При внесении веса посылки числа с остатком разделяем запятой (пример 40,3 кг....). Консультируем!
Приемщик посылки не вправе в обязательном порядке требовать предъявление документов, подтверждающих личность Отправителя при получении посылки. Внесение в экспресс-накладную данных об Отправителе считается достаточным для оформления заказа на услугу Исполнителя.</t>
  </si>
  <si>
    <r>
      <t xml:space="preserve">Обязательно получение подписи, подтверждающей акцепт договора публичной оферты. Если посылка сдается в упаковке Отправителя без внутритарной проверки или Отправитель отказывается от защитной упаковки – на ЭН в доп.блоке </t>
    </r>
    <r>
      <rPr>
        <b/>
        <sz val="10"/>
        <rFont val="Calibri"/>
        <family val="2"/>
        <charset val="204"/>
        <scheme val="minor"/>
      </rPr>
      <t>получаем дополнительную подпись Отправителя.</t>
    </r>
  </si>
  <si>
    <r>
      <rPr>
        <b/>
        <sz val="10"/>
        <rFont val="Calibri"/>
        <family val="2"/>
        <charset val="204"/>
        <scheme val="minor"/>
      </rPr>
      <t>Допустимые отклонения от штатного процесса приемки</t>
    </r>
    <r>
      <rPr>
        <sz val="10"/>
        <rFont val="Calibri"/>
        <family val="2"/>
        <charset val="204"/>
        <scheme val="minor"/>
      </rPr>
      <t>. Клиент отправил посылку в ПСП через третье лицо (например через таксиста) - ЭН составляется приемщиком. Надлежащим лицом в данном случае признается лицо, предоставившее посылку для отправки.</t>
    </r>
    <r>
      <rPr>
        <b/>
        <sz val="10"/>
        <rFont val="Calibri"/>
        <family val="2"/>
        <charset val="204"/>
        <scheme val="minor"/>
      </rPr>
      <t xml:space="preserve"> Приемка груза при заборе </t>
    </r>
    <r>
      <rPr>
        <sz val="10"/>
        <rFont val="Calibri"/>
        <family val="2"/>
        <charset val="204"/>
        <scheme val="minor"/>
      </rPr>
      <t>- оформляем ЭН, но не взвешиваем, взвешивание на складе. Клиент может точность взвешивания проверить при приемке.</t>
    </r>
  </si>
  <si>
    <t>Работник КСО, работник УЦ, Приемщик</t>
  </si>
  <si>
    <r>
      <rPr>
        <b/>
        <sz val="10"/>
        <rFont val="Calibri"/>
        <family val="2"/>
        <charset val="204"/>
        <scheme val="minor"/>
      </rPr>
      <t>Компания</t>
    </r>
    <r>
      <rPr>
        <sz val="10"/>
        <rFont val="Calibri"/>
        <family val="2"/>
        <charset val="204"/>
        <scheme val="minor"/>
      </rPr>
      <t xml:space="preserve"> - Принципал, или Заказчик, или прямой Работодатель.</t>
    </r>
    <r>
      <rPr>
        <b/>
        <sz val="10"/>
        <rFont val="Calibri"/>
        <family val="2"/>
        <charset val="204"/>
        <scheme val="minor"/>
      </rPr>
      <t xml:space="preserve"> РМ</t>
    </r>
    <r>
      <rPr>
        <sz val="10"/>
        <rFont val="Calibri"/>
        <family val="2"/>
        <charset val="204"/>
        <scheme val="minor"/>
      </rPr>
      <t xml:space="preserve"> - региональный менеджер. </t>
    </r>
    <r>
      <rPr>
        <b/>
        <sz val="10"/>
        <rFont val="Calibri"/>
        <family val="2"/>
        <charset val="204"/>
        <scheme val="minor"/>
      </rPr>
      <t>Приемщик</t>
    </r>
    <r>
      <rPr>
        <sz val="10"/>
        <rFont val="Calibri"/>
        <family val="2"/>
        <charset val="204"/>
        <scheme val="minor"/>
      </rPr>
      <t xml:space="preserve"> – Агент, или Подрядчик по договору ВОУ, или Работник компании. </t>
    </r>
    <r>
      <rPr>
        <b/>
        <sz val="10"/>
        <rFont val="Calibri"/>
        <family val="2"/>
        <charset val="204"/>
        <scheme val="minor"/>
      </rPr>
      <t>Оператор</t>
    </r>
    <r>
      <rPr>
        <sz val="10"/>
        <rFont val="Calibri"/>
        <family val="2"/>
        <charset val="204"/>
        <scheme val="minor"/>
      </rPr>
      <t xml:space="preserve"> - работник, оформляющий заказ и производящий другие действия в информационных ресурсах. </t>
    </r>
    <r>
      <rPr>
        <b/>
        <sz val="10"/>
        <rFont val="Calibri"/>
        <family val="2"/>
        <charset val="204"/>
        <scheme val="minor"/>
      </rPr>
      <t>Отправитель</t>
    </r>
    <r>
      <rPr>
        <sz val="10"/>
        <rFont val="Calibri"/>
        <family val="2"/>
        <charset val="204"/>
        <scheme val="minor"/>
      </rPr>
      <t xml:space="preserve"> – лицо, которое отправляет посылку. </t>
    </r>
    <r>
      <rPr>
        <b/>
        <sz val="10"/>
        <rFont val="Calibri"/>
        <family val="2"/>
        <charset val="204"/>
        <scheme val="minor"/>
      </rPr>
      <t xml:space="preserve">Получатель </t>
    </r>
    <r>
      <rPr>
        <sz val="10"/>
        <rFont val="Calibri"/>
        <family val="2"/>
        <charset val="204"/>
        <scheme val="minor"/>
      </rPr>
      <t xml:space="preserve">– лицо, которое получает посылку. </t>
    </r>
    <r>
      <rPr>
        <b/>
        <sz val="10"/>
        <rFont val="Calibri"/>
        <family val="2"/>
        <charset val="204"/>
        <scheme val="minor"/>
      </rPr>
      <t xml:space="preserve">Клиент </t>
    </r>
    <r>
      <rPr>
        <sz val="10"/>
        <rFont val="Calibri"/>
        <family val="2"/>
        <charset val="204"/>
        <scheme val="minor"/>
      </rPr>
      <t>– отправитель, получатель.</t>
    </r>
    <r>
      <rPr>
        <b/>
        <sz val="10"/>
        <rFont val="Calibri"/>
        <family val="2"/>
        <charset val="204"/>
        <scheme val="minor"/>
      </rPr>
      <t xml:space="preserve"> ПСП </t>
    </r>
    <r>
      <rPr>
        <sz val="10"/>
        <rFont val="Calibri"/>
        <family val="2"/>
        <charset val="204"/>
        <scheme val="minor"/>
      </rPr>
      <t xml:space="preserve">– пункт сбора посылок. </t>
    </r>
    <r>
      <rPr>
        <b/>
        <sz val="10"/>
        <rFont val="Calibri"/>
        <family val="2"/>
        <charset val="204"/>
        <scheme val="minor"/>
      </rPr>
      <t>БДК</t>
    </r>
    <r>
      <rPr>
        <sz val="10"/>
        <rFont val="Calibri"/>
        <family val="2"/>
        <charset val="204"/>
        <scheme val="minor"/>
      </rPr>
      <t xml:space="preserve"> – база данных Клиентов. </t>
    </r>
    <r>
      <rPr>
        <b/>
        <sz val="10"/>
        <rFont val="Calibri"/>
        <family val="2"/>
        <charset val="204"/>
        <scheme val="minor"/>
      </rPr>
      <t>КСО</t>
    </r>
    <r>
      <rPr>
        <sz val="10"/>
        <rFont val="Calibri"/>
        <family val="2"/>
        <charset val="204"/>
        <scheme val="minor"/>
      </rPr>
      <t xml:space="preserve"> – конечный склад отгрузки. </t>
    </r>
    <r>
      <rPr>
        <b/>
        <sz val="10"/>
        <rFont val="Calibri"/>
        <family val="2"/>
        <charset val="204"/>
        <scheme val="minor"/>
      </rPr>
      <t>КГТ</t>
    </r>
    <r>
      <rPr>
        <sz val="10"/>
        <rFont val="Calibri"/>
        <family val="2"/>
        <charset val="204"/>
        <scheme val="minor"/>
      </rPr>
      <t xml:space="preserve"> - крупногабартиный товар. </t>
    </r>
    <r>
      <rPr>
        <b/>
        <sz val="10"/>
        <rFont val="Calibri"/>
        <family val="2"/>
        <charset val="204"/>
        <scheme val="minor"/>
      </rPr>
      <t>УЦ</t>
    </r>
    <r>
      <rPr>
        <sz val="10"/>
        <rFont val="Calibri"/>
        <family val="2"/>
        <charset val="204"/>
        <scheme val="minor"/>
      </rPr>
      <t xml:space="preserve"> - учетный центр. </t>
    </r>
    <r>
      <rPr>
        <b/>
        <sz val="10"/>
        <rFont val="Calibri"/>
        <family val="2"/>
        <charset val="204"/>
        <scheme val="minor"/>
      </rPr>
      <t>ЭН</t>
    </r>
    <r>
      <rPr>
        <sz val="10"/>
        <rFont val="Calibri"/>
        <family val="2"/>
        <charset val="204"/>
        <scheme val="minor"/>
      </rPr>
      <t xml:space="preserve"> - экспресс-накладная. </t>
    </r>
    <r>
      <rPr>
        <b/>
        <sz val="10"/>
        <rFont val="Calibri"/>
        <family val="2"/>
        <charset val="204"/>
        <scheme val="minor"/>
      </rPr>
      <t>НП</t>
    </r>
    <r>
      <rPr>
        <sz val="10"/>
        <rFont val="Calibri"/>
        <family val="2"/>
        <charset val="204"/>
        <scheme val="minor"/>
      </rPr>
      <t xml:space="preserve"> - населенный пункт.</t>
    </r>
  </si>
  <si>
    <r>
      <t>Оснащение: планшеты с зажимом - 5 шт, экспресс-накладные, самоклеющиеся этикетки, морозильная/холодильная камера, рулетка, европоддоны, тележка, упаковочный материал, раздаточный рекламный материал, интернет (</t>
    </r>
    <r>
      <rPr>
        <b/>
        <sz val="8"/>
        <rFont val="Calibri"/>
        <family val="2"/>
        <charset val="204"/>
        <scheme val="minor"/>
      </rPr>
      <t>скоростью не менее 10 Мбит/сек</t>
    </r>
    <r>
      <rPr>
        <sz val="10"/>
        <rFont val="Calibri"/>
        <family val="2"/>
        <charset val="204"/>
        <scheme val="minor"/>
      </rPr>
      <t xml:space="preserve">), компьютер, принтер, wi-fi модем, </t>
    </r>
    <r>
      <rPr>
        <b/>
        <sz val="10"/>
        <rFont val="Calibri"/>
        <family val="2"/>
        <charset val="204"/>
        <scheme val="minor"/>
      </rPr>
      <t xml:space="preserve">телефон-устройство для передачи экспресс-накладных, </t>
    </r>
    <r>
      <rPr>
        <sz val="10"/>
        <rFont val="Calibri"/>
        <family val="2"/>
        <charset val="204"/>
        <scheme val="minor"/>
      </rPr>
      <t>телефон для коммуникаций.</t>
    </r>
  </si>
  <si>
    <t>Приемщик (из Москвы, ХМАО в Дагестан принимаем только сухие грузы, т.е. не принимаем заморозку и скоропорт)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</si>
</sst>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8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/>
    <xf numFmtId="0" fontId="8" fillId="0" borderId="2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3" borderId="10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3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10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13" fillId="0" borderId="0" xfId="0" applyFont="1"/>
    <xf numFmtId="3" fontId="0" fillId="0" borderId="0" xfId="0" applyNumberFormat="1"/>
    <xf numFmtId="3" fontId="1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/>
    <xf numFmtId="3" fontId="4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/>
    <xf numFmtId="0" fontId="8" fillId="0" borderId="0" xfId="0" applyFont="1" applyFill="1"/>
    <xf numFmtId="0" fontId="16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8" fillId="0" borderId="0" xfId="0" applyNumberFormat="1" applyFont="1" applyFill="1"/>
    <xf numFmtId="0" fontId="4" fillId="0" borderId="1" xfId="0" applyFont="1" applyFill="1" applyBorder="1"/>
    <xf numFmtId="3" fontId="4" fillId="0" borderId="0" xfId="0" applyNumberFormat="1" applyFont="1" applyFill="1"/>
    <xf numFmtId="0" fontId="4" fillId="0" borderId="1" xfId="0" applyFont="1" applyBorder="1"/>
    <xf numFmtId="4" fontId="4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4" fillId="0" borderId="1" xfId="0" applyFont="1" applyBorder="1" applyAlignment="1">
      <alignment horizontal="left" wrapText="1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20" xfId="0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9" fillId="0" borderId="12" xfId="0" applyNumberFormat="1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3" fontId="20" fillId="0" borderId="13" xfId="0" applyNumberFormat="1" applyFont="1" applyBorder="1" applyAlignment="1">
      <alignment horizontal="center" vertical="center"/>
    </xf>
    <xf numFmtId="3" fontId="20" fillId="0" borderId="7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23" fillId="0" borderId="0" xfId="0" applyNumberFormat="1" applyFont="1" applyAlignment="1">
      <alignment horizontal="left" vertical="center"/>
    </xf>
    <xf numFmtId="0" fontId="22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9" fillId="0" borderId="2" xfId="0" applyFont="1" applyBorder="1" applyAlignment="1">
      <alignment vertical="center" wrapText="1"/>
    </xf>
    <xf numFmtId="0" fontId="23" fillId="0" borderId="0" xfId="0" applyFont="1"/>
    <xf numFmtId="0" fontId="9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20" fillId="0" borderId="11" xfId="0" applyNumberFormat="1" applyFont="1" applyBorder="1" applyAlignment="1">
      <alignment horizontal="center" vertical="center"/>
    </xf>
    <xf numFmtId="3" fontId="28" fillId="0" borderId="7" xfId="0" applyNumberFormat="1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29" fillId="0" borderId="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29" fillId="0" borderId="1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29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vertical="center"/>
    </xf>
    <xf numFmtId="3" fontId="29" fillId="0" borderId="13" xfId="0" applyNumberFormat="1" applyFont="1" applyFill="1" applyBorder="1" applyAlignment="1">
      <alignment horizontal="center" vertical="center"/>
    </xf>
    <xf numFmtId="3" fontId="29" fillId="0" borderId="7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3" fontId="5" fillId="2" borderId="16" xfId="0" applyNumberFormat="1" applyFont="1" applyFill="1" applyBorder="1" applyAlignment="1">
      <alignment horizontal="center" vertical="center" wrapText="1"/>
    </xf>
    <xf numFmtId="3" fontId="5" fillId="2" borderId="17" xfId="0" applyNumberFormat="1" applyFont="1" applyFill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254000</xdr:colOff>
      <xdr:row>14</xdr:row>
      <xdr:rowOff>38100</xdr:rowOff>
    </xdr:from>
    <xdr:to>
      <xdr:col>6</xdr:col>
      <xdr:colOff>563176</xdr:colOff>
      <xdr:row>15</xdr:row>
      <xdr:rowOff>120650</xdr:rowOff>
    </xdr:to>
    <xdr:pic>
      <xdr:nvPicPr>
        <xdr:cNvPr id="2" name="Рисунок 1" descr="https://www.shatura.com/upload/iblock/c33/c336f695196549e8ca4d52ae6aa9cf8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7200" y="2578100"/>
          <a:ext cx="309176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5</xdr:row>
      <xdr:rowOff>44450</xdr:rowOff>
    </xdr:from>
    <xdr:to>
      <xdr:col>1</xdr:col>
      <xdr:colOff>610103</xdr:colOff>
      <xdr:row>5</xdr:row>
      <xdr:rowOff>183800</xdr:rowOff>
    </xdr:to>
    <xdr:pic>
      <xdr:nvPicPr>
        <xdr:cNvPr id="3" name="Рисунок 2" descr="https://www.shatura.com/upload/iblock/e19/e19b3bc2d40427c5e04986f741f01ae5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259" t="18970" r="-1852" b="22411"/>
        <a:stretch/>
      </xdr:blipFill>
      <xdr:spPr bwMode="auto">
        <a:xfrm>
          <a:off x="165100" y="2184400"/>
          <a:ext cx="1086353" cy="61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69851</xdr:colOff>
      <xdr:row>11</xdr:row>
      <xdr:rowOff>44450</xdr:rowOff>
    </xdr:from>
    <xdr:to>
      <xdr:col>1</xdr:col>
      <xdr:colOff>609924</xdr:colOff>
      <xdr:row>11</xdr:row>
      <xdr:rowOff>183800</xdr:rowOff>
    </xdr:to>
    <xdr:pic>
      <xdr:nvPicPr>
        <xdr:cNvPr id="4" name="Рисунок 3" descr="Комод 3 ящ., 3 дв. щит.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1" y="6445250"/>
          <a:ext cx="851223" cy="61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482599</xdr:colOff>
      <xdr:row>10</xdr:row>
      <xdr:rowOff>31750</xdr:rowOff>
    </xdr:from>
    <xdr:to>
      <xdr:col>5</xdr:col>
      <xdr:colOff>330200</xdr:colOff>
      <xdr:row>12</xdr:row>
      <xdr:rowOff>12700</xdr:rowOff>
    </xdr:to>
    <xdr:pic>
      <xdr:nvPicPr>
        <xdr:cNvPr id="5" name="Рисунок 4" descr="https://www.shatura.com/upload/iblock/a8f/a8fa8f2e09adb744d82137c8e4e6255a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6599" y="1835150"/>
          <a:ext cx="457201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44450</xdr:colOff>
      <xdr:row>3</xdr:row>
      <xdr:rowOff>50800</xdr:rowOff>
    </xdr:from>
    <xdr:to>
      <xdr:col>1</xdr:col>
      <xdr:colOff>609250</xdr:colOff>
      <xdr:row>3</xdr:row>
      <xdr:rowOff>183800</xdr:rowOff>
    </xdr:to>
    <xdr:pic>
      <xdr:nvPicPr>
        <xdr:cNvPr id="6" name="Рисунок 5" descr="https://www.shatura.com/upload/iblock/992/992ac864f594ba89a7f9464d74987c4b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17550"/>
          <a:ext cx="615600" cy="61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501651</xdr:colOff>
      <xdr:row>11</xdr:row>
      <xdr:rowOff>31750</xdr:rowOff>
    </xdr:from>
    <xdr:to>
      <xdr:col>7</xdr:col>
      <xdr:colOff>228601</xdr:colOff>
      <xdr:row>12</xdr:row>
      <xdr:rowOff>146050</xdr:rowOff>
    </xdr:to>
    <xdr:pic>
      <xdr:nvPicPr>
        <xdr:cNvPr id="7" name="Рисунок 6" descr="https://www.shatura.com/upload/iblock/395/395f1525b260e4b5072e42e99cf13333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4851" y="2019300"/>
          <a:ext cx="3365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50799</xdr:colOff>
      <xdr:row>4</xdr:row>
      <xdr:rowOff>6350</xdr:rowOff>
    </xdr:from>
    <xdr:to>
      <xdr:col>7</xdr:col>
      <xdr:colOff>508000</xdr:colOff>
      <xdr:row>5</xdr:row>
      <xdr:rowOff>165100</xdr:rowOff>
    </xdr:to>
    <xdr:pic>
      <xdr:nvPicPr>
        <xdr:cNvPr id="8" name="Рисунок 7" descr="https://www.shatura.com/upload/iblock/ef6/ef66cc7be9d1d6f31bd5b52146965ebe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3599" y="704850"/>
          <a:ext cx="457201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44450</xdr:colOff>
      <xdr:row>8</xdr:row>
      <xdr:rowOff>31750</xdr:rowOff>
    </xdr:from>
    <xdr:to>
      <xdr:col>1</xdr:col>
      <xdr:colOff>609250</xdr:colOff>
      <xdr:row>8</xdr:row>
      <xdr:rowOff>183800</xdr:rowOff>
    </xdr:to>
    <xdr:pic>
      <xdr:nvPicPr>
        <xdr:cNvPr id="9" name="Рисунок 8" descr="https://www.shatura.com/upload/iblock/a03/a0303a5ab6ffc4d26d3800740ec453ba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267200"/>
          <a:ext cx="615600" cy="61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44450</xdr:colOff>
      <xdr:row>9</xdr:row>
      <xdr:rowOff>31750</xdr:rowOff>
    </xdr:from>
    <xdr:to>
      <xdr:col>1</xdr:col>
      <xdr:colOff>609250</xdr:colOff>
      <xdr:row>9</xdr:row>
      <xdr:rowOff>183800</xdr:rowOff>
    </xdr:to>
    <xdr:pic>
      <xdr:nvPicPr>
        <xdr:cNvPr id="10" name="Рисунок 9" descr="https://www.shatura.com/upload/iblock/97a/97ae46221b4d40dbbd3afc9263122509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978400"/>
          <a:ext cx="615600" cy="61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25400</xdr:colOff>
      <xdr:row>13</xdr:row>
      <xdr:rowOff>146050</xdr:rowOff>
    </xdr:from>
    <xdr:to>
      <xdr:col>9</xdr:col>
      <xdr:colOff>44002</xdr:colOff>
      <xdr:row>15</xdr:row>
      <xdr:rowOff>177800</xdr:rowOff>
    </xdr:to>
    <xdr:pic>
      <xdr:nvPicPr>
        <xdr:cNvPr id="11" name="Рисунок 10" descr="https://www.shatura.com/upload/iblock/48c/48c5f5fbfc84265abd449aeb4c178982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7800" y="2501900"/>
          <a:ext cx="628202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57151</xdr:colOff>
      <xdr:row>13</xdr:row>
      <xdr:rowOff>25400</xdr:rowOff>
    </xdr:from>
    <xdr:to>
      <xdr:col>1</xdr:col>
      <xdr:colOff>608174</xdr:colOff>
      <xdr:row>13</xdr:row>
      <xdr:rowOff>183800</xdr:rowOff>
    </xdr:to>
    <xdr:pic>
      <xdr:nvPicPr>
        <xdr:cNvPr id="12" name="Рисунок 11" descr="http://sektor-mebeli.ru/images/page/CE6NsoHI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7804150"/>
          <a:ext cx="595473" cy="61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76201</xdr:colOff>
      <xdr:row>14</xdr:row>
      <xdr:rowOff>82409</xdr:rowOff>
    </xdr:from>
    <xdr:to>
      <xdr:col>1</xdr:col>
      <xdr:colOff>612101</xdr:colOff>
      <xdr:row>14</xdr:row>
      <xdr:rowOff>181080</xdr:rowOff>
    </xdr:to>
    <xdr:pic>
      <xdr:nvPicPr>
        <xdr:cNvPr id="13" name="Рисунок 12" descr="http://f-newcompany.leonis.net.ua/modules/shop/products/img/10/10/11010/images/14307/14307.970x0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0" t="13793" r="2630" b="6896"/>
        <a:stretch/>
      </xdr:blipFill>
      <xdr:spPr bwMode="auto">
        <a:xfrm>
          <a:off x="190501" y="8591409"/>
          <a:ext cx="828000" cy="352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63500</xdr:colOff>
      <xdr:row>15</xdr:row>
      <xdr:rowOff>38101</xdr:rowOff>
    </xdr:from>
    <xdr:to>
      <xdr:col>1</xdr:col>
      <xdr:colOff>531500</xdr:colOff>
      <xdr:row>15</xdr:row>
      <xdr:rowOff>182322</xdr:rowOff>
    </xdr:to>
    <xdr:pic>
      <xdr:nvPicPr>
        <xdr:cNvPr id="14" name="Рисунок 13" descr="https://ped-kopilka.ru/upload/blogs2/2018/1/42589_cd53ee5c4ffacc41f2ffbb2ba1a0ab4c.jpg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9029701"/>
          <a:ext cx="468000" cy="417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279400</xdr:colOff>
      <xdr:row>26</xdr:row>
      <xdr:rowOff>177800</xdr:rowOff>
    </xdr:from>
    <xdr:to>
      <xdr:col>9</xdr:col>
      <xdr:colOff>298002</xdr:colOff>
      <xdr:row>29</xdr:row>
      <xdr:rowOff>25400</xdr:rowOff>
    </xdr:to>
    <xdr:pic>
      <xdr:nvPicPr>
        <xdr:cNvPr id="15" name="Рисунок 14" descr="https://www.shatura.com/upload/iblock/48c/48c5f5fbfc84265abd449aeb4c178982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1800" y="4927600"/>
          <a:ext cx="628202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234950</xdr:colOff>
      <xdr:row>28</xdr:row>
      <xdr:rowOff>25400</xdr:rowOff>
    </xdr:from>
    <xdr:to>
      <xdr:col>7</xdr:col>
      <xdr:colOff>25399</xdr:colOff>
      <xdr:row>29</xdr:row>
      <xdr:rowOff>144139</xdr:rowOff>
    </xdr:to>
    <xdr:pic>
      <xdr:nvPicPr>
        <xdr:cNvPr id="16" name="Рисунок 15" descr="http://sektor-mebeli.ru/images/page/CE6NsoHI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150" y="5143500"/>
          <a:ext cx="400049" cy="302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463550</xdr:colOff>
      <xdr:row>21</xdr:row>
      <xdr:rowOff>39401</xdr:rowOff>
    </xdr:to>
    <xdr:pic>
      <xdr:nvPicPr>
        <xdr:cNvPr id="17" name="Рисунок 16" descr="https://www.shatura.com/upload/iblock/755/7550d9cdb62dac6cdca25c2d88d43b09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3460750"/>
          <a:ext cx="463550" cy="407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527050</xdr:colOff>
      <xdr:row>19</xdr:row>
      <xdr:rowOff>158750</xdr:rowOff>
    </xdr:from>
    <xdr:to>
      <xdr:col>8</xdr:col>
      <xdr:colOff>406400</xdr:colOff>
      <xdr:row>22</xdr:row>
      <xdr:rowOff>9684</xdr:rowOff>
    </xdr:to>
    <xdr:pic>
      <xdr:nvPicPr>
        <xdr:cNvPr id="18" name="Рисунок 17" descr="https://www.shatura.com/upload/iblock/b87/b873fb18b0008ca27486b96b0d1e5ff2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9850" y="3619500"/>
          <a:ext cx="488950" cy="40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114300</xdr:colOff>
      <xdr:row>24</xdr:row>
      <xdr:rowOff>152400</xdr:rowOff>
    </xdr:from>
    <xdr:to>
      <xdr:col>8</xdr:col>
      <xdr:colOff>44450</xdr:colOff>
      <xdr:row>27</xdr:row>
      <xdr:rowOff>50800</xdr:rowOff>
    </xdr:to>
    <xdr:pic>
      <xdr:nvPicPr>
        <xdr:cNvPr id="19" name="Рисунок 18" descr="https://www.shatura.com/upload/iblock/af4/af4b2105142a678939de6b86c0e82561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4533900"/>
          <a:ext cx="53975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539750</xdr:colOff>
      <xdr:row>30</xdr:row>
      <xdr:rowOff>95250</xdr:rowOff>
    </xdr:from>
    <xdr:ext cx="539750" cy="450850"/>
    <xdr:pic>
      <xdr:nvPicPr>
        <xdr:cNvPr id="20" name="Рисунок 19" descr="https://www.shatura.com/upload/iblock/af4/af4b2105142a678939de6b86c0e82561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2550" y="5581650"/>
          <a:ext cx="53975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171450</xdr:colOff>
      <xdr:row>12</xdr:row>
      <xdr:rowOff>12700</xdr:rowOff>
    </xdr:from>
    <xdr:to>
      <xdr:col>11</xdr:col>
      <xdr:colOff>565150</xdr:colOff>
      <xdr:row>14</xdr:row>
      <xdr:rowOff>38100</xdr:rowOff>
    </xdr:to>
    <xdr:pic>
      <xdr:nvPicPr>
        <xdr:cNvPr id="21" name="Рисунок 20" descr="https://www.shatura.com/upload/iblock/b9e/b9e90a2dc9934747ed2c2a20d1302957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2184400"/>
          <a:ext cx="3937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412750</xdr:colOff>
      <xdr:row>14</xdr:row>
      <xdr:rowOff>44450</xdr:rowOff>
    </xdr:to>
    <xdr:pic>
      <xdr:nvPicPr>
        <xdr:cNvPr id="22" name="Рисунок 21" descr="https://www.shatura.com/upload/iblock/df3/df32f4ba72d6873444cd1111762b38a5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171700"/>
          <a:ext cx="412750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355600</xdr:colOff>
      <xdr:row>21</xdr:row>
      <xdr:rowOff>171450</xdr:rowOff>
    </xdr:to>
    <xdr:pic>
      <xdr:nvPicPr>
        <xdr:cNvPr id="23" name="Рисунок 22" descr="https://www.shatura.com/upload/iblock/992/992ac864f594ba89a7f9464d74987c4b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3644900"/>
          <a:ext cx="355600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571500</xdr:colOff>
      <xdr:row>20</xdr:row>
      <xdr:rowOff>107951</xdr:rowOff>
    </xdr:from>
    <xdr:to>
      <xdr:col>13</xdr:col>
      <xdr:colOff>342900</xdr:colOff>
      <xdr:row>22</xdr:row>
      <xdr:rowOff>30691</xdr:rowOff>
    </xdr:to>
    <xdr:pic>
      <xdr:nvPicPr>
        <xdr:cNvPr id="24" name="Рисунок 23" descr="https://www.shatura.com/upload/iblock/a8f/a8fa8f2e09adb744d82137c8e4e6255a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3752851"/>
          <a:ext cx="381000" cy="29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69851</xdr:colOff>
      <xdr:row>34</xdr:row>
      <xdr:rowOff>69851</xdr:rowOff>
    </xdr:from>
    <xdr:to>
      <xdr:col>7</xdr:col>
      <xdr:colOff>165100</xdr:colOff>
      <xdr:row>36</xdr:row>
      <xdr:rowOff>44450</xdr:rowOff>
    </xdr:to>
    <xdr:pic>
      <xdr:nvPicPr>
        <xdr:cNvPr id="2" name="Рисунок 1" descr="https://www.shatura.com/upload/iblock/395/395f1525b260e4b5072e42e99cf1333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1" y="4711701"/>
          <a:ext cx="279399" cy="279399"/>
        </a:xfrm>
        <a:prstGeom prst="rect">
          <a:avLst/>
        </a:prstGeom>
        <a:noFill/>
        <a:ln cmpd="sng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177801</xdr:colOff>
      <xdr:row>38</xdr:row>
      <xdr:rowOff>0</xdr:rowOff>
    </xdr:from>
    <xdr:to>
      <xdr:col>8</xdr:col>
      <xdr:colOff>19050</xdr:colOff>
      <xdr:row>39</xdr:row>
      <xdr:rowOff>38015</xdr:rowOff>
    </xdr:to>
    <xdr:pic>
      <xdr:nvPicPr>
        <xdr:cNvPr id="3" name="Рисунок 2" descr="https://www.shatura.com/upload/iblock/ef6/ef66cc7be9d1d6f31bd5b52146965ebe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5901" y="4438650"/>
          <a:ext cx="393699" cy="272965"/>
        </a:xfrm>
        <a:prstGeom prst="rect">
          <a:avLst/>
        </a:prstGeom>
        <a:noFill/>
        <a:ln cmpd="sng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50800</xdr:colOff>
      <xdr:row>41</xdr:row>
      <xdr:rowOff>0</xdr:rowOff>
    </xdr:from>
    <xdr:to>
      <xdr:col>8</xdr:col>
      <xdr:colOff>19050</xdr:colOff>
      <xdr:row>42</xdr:row>
      <xdr:rowOff>31750</xdr:rowOff>
    </xdr:to>
    <xdr:pic>
      <xdr:nvPicPr>
        <xdr:cNvPr id="4" name="Рисунок 3" descr="https://www.shatura.com/upload/iblock/c33/c336f695196549e8ca4d52ae6aa9cf83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4800600"/>
          <a:ext cx="336550" cy="266700"/>
        </a:xfrm>
        <a:prstGeom prst="rect">
          <a:avLst/>
        </a:prstGeom>
        <a:noFill/>
        <a:ln cmpd="sng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69851</xdr:colOff>
      <xdr:row>35</xdr:row>
      <xdr:rowOff>1</xdr:rowOff>
    </xdr:from>
    <xdr:to>
      <xdr:col>8</xdr:col>
      <xdr:colOff>31750</xdr:colOff>
      <xdr:row>35</xdr:row>
      <xdr:rowOff>215900</xdr:rowOff>
    </xdr:to>
    <xdr:pic>
      <xdr:nvPicPr>
        <xdr:cNvPr id="5" name="Рисунок 4" descr="https://www.shatura.com/upload/iblock/395/395f1525b260e4b5072e42e99cf1333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4651" y="4076701"/>
          <a:ext cx="317499" cy="215899"/>
        </a:xfrm>
        <a:prstGeom prst="rect">
          <a:avLst/>
        </a:prstGeom>
        <a:noFill/>
        <a:ln cmpd="sng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120653</xdr:colOff>
      <xdr:row>38</xdr:row>
      <xdr:rowOff>19051</xdr:rowOff>
    </xdr:from>
    <xdr:to>
      <xdr:col>8</xdr:col>
      <xdr:colOff>157773</xdr:colOff>
      <xdr:row>39</xdr:row>
      <xdr:rowOff>31750</xdr:rowOff>
    </xdr:to>
    <xdr:pic>
      <xdr:nvPicPr>
        <xdr:cNvPr id="6" name="Рисунок 5" descr="https://www.shatura.com/upload/iblock/ef6/ef66cc7be9d1d6f31bd5b52146965ebe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3" y="4457701"/>
          <a:ext cx="570520" cy="247649"/>
        </a:xfrm>
        <a:prstGeom prst="rect">
          <a:avLst/>
        </a:prstGeom>
        <a:noFill/>
        <a:ln cmpd="sng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50800</xdr:colOff>
      <xdr:row>41</xdr:row>
      <xdr:rowOff>0</xdr:rowOff>
    </xdr:from>
    <xdr:to>
      <xdr:col>9</xdr:col>
      <xdr:colOff>25400</xdr:colOff>
      <xdr:row>41</xdr:row>
      <xdr:rowOff>215900</xdr:rowOff>
    </xdr:to>
    <xdr:pic>
      <xdr:nvPicPr>
        <xdr:cNvPr id="7" name="Рисунок 6" descr="https://www.shatura.com/upload/iblock/c33/c336f695196549e8ca4d52ae6aa9cf83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5600" y="4800600"/>
          <a:ext cx="508000" cy="215900"/>
        </a:xfrm>
        <a:prstGeom prst="rect">
          <a:avLst/>
        </a:prstGeom>
        <a:noFill/>
        <a:ln cmpd="sng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</sheetPr>
  <dimension ref="A1:F49"/>
  <sheetViews>
    <sheetView tabSelected="1" topLeftCell="A40" workbookViewId="0">
      <selection activeCell="B53" sqref="B53"/>
    </sheetView>
  </sheetViews>
  <sheetFormatPr defaultRowHeight="14.5" outlineLevelRow="2" x14ac:dyDescent="0.35"/>
  <cols>
    <col min="1" max="1" width="5.453125" style="8" customWidth="1"/>
    <col min="2" max="2" width="106" style="104" customWidth="1"/>
    <col min="3" max="3" width="37.54296875" style="105" customWidth="1"/>
    <col min="4" max="5" width="8.7265625" style="98"/>
    <col min="6" max="6" width="54" style="98" customWidth="1"/>
    <col min="7" max="252" width="8.7265625" style="98"/>
    <col min="253" max="253" width="5.453125" style="98" customWidth="1"/>
    <col min="254" max="254" width="98.81640625" style="98" customWidth="1"/>
    <col min="255" max="256" width="16.54296875" style="98" customWidth="1"/>
    <col min="257" max="257" width="15.54296875" style="98" customWidth="1"/>
    <col min="258" max="258" width="15.453125" style="98" customWidth="1"/>
    <col min="259" max="508" width="8.7265625" style="98"/>
    <col min="509" max="509" width="5.453125" style="98" customWidth="1"/>
    <col min="510" max="510" width="98.81640625" style="98" customWidth="1"/>
    <col min="511" max="512" width="16.54296875" style="98" customWidth="1"/>
    <col min="513" max="513" width="15.54296875" style="98" customWidth="1"/>
    <col min="514" max="514" width="15.453125" style="98" customWidth="1"/>
    <col min="515" max="764" width="8.7265625" style="98"/>
    <col min="765" max="765" width="5.453125" style="98" customWidth="1"/>
    <col min="766" max="766" width="98.81640625" style="98" customWidth="1"/>
    <col min="767" max="768" width="16.54296875" style="98" customWidth="1"/>
    <col min="769" max="769" width="15.54296875" style="98" customWidth="1"/>
    <col min="770" max="770" width="15.453125" style="98" customWidth="1"/>
    <col min="771" max="1020" width="8.7265625" style="98"/>
    <col min="1021" max="1021" width="5.453125" style="98" customWidth="1"/>
    <col min="1022" max="1022" width="98.81640625" style="98" customWidth="1"/>
    <col min="1023" max="1024" width="16.54296875" style="98" customWidth="1"/>
    <col min="1025" max="1025" width="15.54296875" style="98" customWidth="1"/>
    <col min="1026" max="1026" width="15.453125" style="98" customWidth="1"/>
    <col min="1027" max="1276" width="8.7265625" style="98"/>
    <col min="1277" max="1277" width="5.453125" style="98" customWidth="1"/>
    <col min="1278" max="1278" width="98.81640625" style="98" customWidth="1"/>
    <col min="1279" max="1280" width="16.54296875" style="98" customWidth="1"/>
    <col min="1281" max="1281" width="15.54296875" style="98" customWidth="1"/>
    <col min="1282" max="1282" width="15.453125" style="98" customWidth="1"/>
    <col min="1283" max="1532" width="8.7265625" style="98"/>
    <col min="1533" max="1533" width="5.453125" style="98" customWidth="1"/>
    <col min="1534" max="1534" width="98.81640625" style="98" customWidth="1"/>
    <col min="1535" max="1536" width="16.54296875" style="98" customWidth="1"/>
    <col min="1537" max="1537" width="15.54296875" style="98" customWidth="1"/>
    <col min="1538" max="1538" width="15.453125" style="98" customWidth="1"/>
    <col min="1539" max="1788" width="8.7265625" style="98"/>
    <col min="1789" max="1789" width="5.453125" style="98" customWidth="1"/>
    <col min="1790" max="1790" width="98.81640625" style="98" customWidth="1"/>
    <col min="1791" max="1792" width="16.54296875" style="98" customWidth="1"/>
    <col min="1793" max="1793" width="15.54296875" style="98" customWidth="1"/>
    <col min="1794" max="1794" width="15.453125" style="98" customWidth="1"/>
    <col min="1795" max="2044" width="8.7265625" style="98"/>
    <col min="2045" max="2045" width="5.453125" style="98" customWidth="1"/>
    <col min="2046" max="2046" width="98.81640625" style="98" customWidth="1"/>
    <col min="2047" max="2048" width="16.54296875" style="98" customWidth="1"/>
    <col min="2049" max="2049" width="15.54296875" style="98" customWidth="1"/>
    <col min="2050" max="2050" width="15.453125" style="98" customWidth="1"/>
    <col min="2051" max="2300" width="8.7265625" style="98"/>
    <col min="2301" max="2301" width="5.453125" style="98" customWidth="1"/>
    <col min="2302" max="2302" width="98.81640625" style="98" customWidth="1"/>
    <col min="2303" max="2304" width="16.54296875" style="98" customWidth="1"/>
    <col min="2305" max="2305" width="15.54296875" style="98" customWidth="1"/>
    <col min="2306" max="2306" width="15.453125" style="98" customWidth="1"/>
    <col min="2307" max="2556" width="8.7265625" style="98"/>
    <col min="2557" max="2557" width="5.453125" style="98" customWidth="1"/>
    <col min="2558" max="2558" width="98.81640625" style="98" customWidth="1"/>
    <col min="2559" max="2560" width="16.54296875" style="98" customWidth="1"/>
    <col min="2561" max="2561" width="15.54296875" style="98" customWidth="1"/>
    <col min="2562" max="2562" width="15.453125" style="98" customWidth="1"/>
    <col min="2563" max="2812" width="8.7265625" style="98"/>
    <col min="2813" max="2813" width="5.453125" style="98" customWidth="1"/>
    <col min="2814" max="2814" width="98.81640625" style="98" customWidth="1"/>
    <col min="2815" max="2816" width="16.54296875" style="98" customWidth="1"/>
    <col min="2817" max="2817" width="15.54296875" style="98" customWidth="1"/>
    <col min="2818" max="2818" width="15.453125" style="98" customWidth="1"/>
    <col min="2819" max="3068" width="8.7265625" style="98"/>
    <col min="3069" max="3069" width="5.453125" style="98" customWidth="1"/>
    <col min="3070" max="3070" width="98.81640625" style="98" customWidth="1"/>
    <col min="3071" max="3072" width="16.54296875" style="98" customWidth="1"/>
    <col min="3073" max="3073" width="15.54296875" style="98" customWidth="1"/>
    <col min="3074" max="3074" width="15.453125" style="98" customWidth="1"/>
    <col min="3075" max="3324" width="8.7265625" style="98"/>
    <col min="3325" max="3325" width="5.453125" style="98" customWidth="1"/>
    <col min="3326" max="3326" width="98.81640625" style="98" customWidth="1"/>
    <col min="3327" max="3328" width="16.54296875" style="98" customWidth="1"/>
    <col min="3329" max="3329" width="15.54296875" style="98" customWidth="1"/>
    <col min="3330" max="3330" width="15.453125" style="98" customWidth="1"/>
    <col min="3331" max="3580" width="8.7265625" style="98"/>
    <col min="3581" max="3581" width="5.453125" style="98" customWidth="1"/>
    <col min="3582" max="3582" width="98.81640625" style="98" customWidth="1"/>
    <col min="3583" max="3584" width="16.54296875" style="98" customWidth="1"/>
    <col min="3585" max="3585" width="15.54296875" style="98" customWidth="1"/>
    <col min="3586" max="3586" width="15.453125" style="98" customWidth="1"/>
    <col min="3587" max="3836" width="8.7265625" style="98"/>
    <col min="3837" max="3837" width="5.453125" style="98" customWidth="1"/>
    <col min="3838" max="3838" width="98.81640625" style="98" customWidth="1"/>
    <col min="3839" max="3840" width="16.54296875" style="98" customWidth="1"/>
    <col min="3841" max="3841" width="15.54296875" style="98" customWidth="1"/>
    <col min="3842" max="3842" width="15.453125" style="98" customWidth="1"/>
    <col min="3843" max="4092" width="8.7265625" style="98"/>
    <col min="4093" max="4093" width="5.453125" style="98" customWidth="1"/>
    <col min="4094" max="4094" width="98.81640625" style="98" customWidth="1"/>
    <col min="4095" max="4096" width="16.54296875" style="98" customWidth="1"/>
    <col min="4097" max="4097" width="15.54296875" style="98" customWidth="1"/>
    <col min="4098" max="4098" width="15.453125" style="98" customWidth="1"/>
    <col min="4099" max="4348" width="8.7265625" style="98"/>
    <col min="4349" max="4349" width="5.453125" style="98" customWidth="1"/>
    <col min="4350" max="4350" width="98.81640625" style="98" customWidth="1"/>
    <col min="4351" max="4352" width="16.54296875" style="98" customWidth="1"/>
    <col min="4353" max="4353" width="15.54296875" style="98" customWidth="1"/>
    <col min="4354" max="4354" width="15.453125" style="98" customWidth="1"/>
    <col min="4355" max="4604" width="8.7265625" style="98"/>
    <col min="4605" max="4605" width="5.453125" style="98" customWidth="1"/>
    <col min="4606" max="4606" width="98.81640625" style="98" customWidth="1"/>
    <col min="4607" max="4608" width="16.54296875" style="98" customWidth="1"/>
    <col min="4609" max="4609" width="15.54296875" style="98" customWidth="1"/>
    <col min="4610" max="4610" width="15.453125" style="98" customWidth="1"/>
    <col min="4611" max="4860" width="8.7265625" style="98"/>
    <col min="4861" max="4861" width="5.453125" style="98" customWidth="1"/>
    <col min="4862" max="4862" width="98.81640625" style="98" customWidth="1"/>
    <col min="4863" max="4864" width="16.54296875" style="98" customWidth="1"/>
    <col min="4865" max="4865" width="15.54296875" style="98" customWidth="1"/>
    <col min="4866" max="4866" width="15.453125" style="98" customWidth="1"/>
    <col min="4867" max="5116" width="8.7265625" style="98"/>
    <col min="5117" max="5117" width="5.453125" style="98" customWidth="1"/>
    <col min="5118" max="5118" width="98.81640625" style="98" customWidth="1"/>
    <col min="5119" max="5120" width="16.54296875" style="98" customWidth="1"/>
    <col min="5121" max="5121" width="15.54296875" style="98" customWidth="1"/>
    <col min="5122" max="5122" width="15.453125" style="98" customWidth="1"/>
    <col min="5123" max="5372" width="8.7265625" style="98"/>
    <col min="5373" max="5373" width="5.453125" style="98" customWidth="1"/>
    <col min="5374" max="5374" width="98.81640625" style="98" customWidth="1"/>
    <col min="5375" max="5376" width="16.54296875" style="98" customWidth="1"/>
    <col min="5377" max="5377" width="15.54296875" style="98" customWidth="1"/>
    <col min="5378" max="5378" width="15.453125" style="98" customWidth="1"/>
    <col min="5379" max="5628" width="8.7265625" style="98"/>
    <col min="5629" max="5629" width="5.453125" style="98" customWidth="1"/>
    <col min="5630" max="5630" width="98.81640625" style="98" customWidth="1"/>
    <col min="5631" max="5632" width="16.54296875" style="98" customWidth="1"/>
    <col min="5633" max="5633" width="15.54296875" style="98" customWidth="1"/>
    <col min="5634" max="5634" width="15.453125" style="98" customWidth="1"/>
    <col min="5635" max="5884" width="8.7265625" style="98"/>
    <col min="5885" max="5885" width="5.453125" style="98" customWidth="1"/>
    <col min="5886" max="5886" width="98.81640625" style="98" customWidth="1"/>
    <col min="5887" max="5888" width="16.54296875" style="98" customWidth="1"/>
    <col min="5889" max="5889" width="15.54296875" style="98" customWidth="1"/>
    <col min="5890" max="5890" width="15.453125" style="98" customWidth="1"/>
    <col min="5891" max="6140" width="8.7265625" style="98"/>
    <col min="6141" max="6141" width="5.453125" style="98" customWidth="1"/>
    <col min="6142" max="6142" width="98.81640625" style="98" customWidth="1"/>
    <col min="6143" max="6144" width="16.54296875" style="98" customWidth="1"/>
    <col min="6145" max="6145" width="15.54296875" style="98" customWidth="1"/>
    <col min="6146" max="6146" width="15.453125" style="98" customWidth="1"/>
    <col min="6147" max="6396" width="8.7265625" style="98"/>
    <col min="6397" max="6397" width="5.453125" style="98" customWidth="1"/>
    <col min="6398" max="6398" width="98.81640625" style="98" customWidth="1"/>
    <col min="6399" max="6400" width="16.54296875" style="98" customWidth="1"/>
    <col min="6401" max="6401" width="15.54296875" style="98" customWidth="1"/>
    <col min="6402" max="6402" width="15.453125" style="98" customWidth="1"/>
    <col min="6403" max="6652" width="8.7265625" style="98"/>
    <col min="6653" max="6653" width="5.453125" style="98" customWidth="1"/>
    <col min="6654" max="6654" width="98.81640625" style="98" customWidth="1"/>
    <col min="6655" max="6656" width="16.54296875" style="98" customWidth="1"/>
    <col min="6657" max="6657" width="15.54296875" style="98" customWidth="1"/>
    <col min="6658" max="6658" width="15.453125" style="98" customWidth="1"/>
    <col min="6659" max="6908" width="8.7265625" style="98"/>
    <col min="6909" max="6909" width="5.453125" style="98" customWidth="1"/>
    <col min="6910" max="6910" width="98.81640625" style="98" customWidth="1"/>
    <col min="6911" max="6912" width="16.54296875" style="98" customWidth="1"/>
    <col min="6913" max="6913" width="15.54296875" style="98" customWidth="1"/>
    <col min="6914" max="6914" width="15.453125" style="98" customWidth="1"/>
    <col min="6915" max="7164" width="8.7265625" style="98"/>
    <col min="7165" max="7165" width="5.453125" style="98" customWidth="1"/>
    <col min="7166" max="7166" width="98.81640625" style="98" customWidth="1"/>
    <col min="7167" max="7168" width="16.54296875" style="98" customWidth="1"/>
    <col min="7169" max="7169" width="15.54296875" style="98" customWidth="1"/>
    <col min="7170" max="7170" width="15.453125" style="98" customWidth="1"/>
    <col min="7171" max="7420" width="8.7265625" style="98"/>
    <col min="7421" max="7421" width="5.453125" style="98" customWidth="1"/>
    <col min="7422" max="7422" width="98.81640625" style="98" customWidth="1"/>
    <col min="7423" max="7424" width="16.54296875" style="98" customWidth="1"/>
    <col min="7425" max="7425" width="15.54296875" style="98" customWidth="1"/>
    <col min="7426" max="7426" width="15.453125" style="98" customWidth="1"/>
    <col min="7427" max="7676" width="8.7265625" style="98"/>
    <col min="7677" max="7677" width="5.453125" style="98" customWidth="1"/>
    <col min="7678" max="7678" width="98.81640625" style="98" customWidth="1"/>
    <col min="7679" max="7680" width="16.54296875" style="98" customWidth="1"/>
    <col min="7681" max="7681" width="15.54296875" style="98" customWidth="1"/>
    <col min="7682" max="7682" width="15.453125" style="98" customWidth="1"/>
    <col min="7683" max="7932" width="8.7265625" style="98"/>
    <col min="7933" max="7933" width="5.453125" style="98" customWidth="1"/>
    <col min="7934" max="7934" width="98.81640625" style="98" customWidth="1"/>
    <col min="7935" max="7936" width="16.54296875" style="98" customWidth="1"/>
    <col min="7937" max="7937" width="15.54296875" style="98" customWidth="1"/>
    <col min="7938" max="7938" width="15.453125" style="98" customWidth="1"/>
    <col min="7939" max="8188" width="8.7265625" style="98"/>
    <col min="8189" max="8189" width="5.453125" style="98" customWidth="1"/>
    <col min="8190" max="8190" width="98.81640625" style="98" customWidth="1"/>
    <col min="8191" max="8192" width="16.54296875" style="98" customWidth="1"/>
    <col min="8193" max="8193" width="15.54296875" style="98" customWidth="1"/>
    <col min="8194" max="8194" width="15.453125" style="98" customWidth="1"/>
    <col min="8195" max="8444" width="8.7265625" style="98"/>
    <col min="8445" max="8445" width="5.453125" style="98" customWidth="1"/>
    <col min="8446" max="8446" width="98.81640625" style="98" customWidth="1"/>
    <col min="8447" max="8448" width="16.54296875" style="98" customWidth="1"/>
    <col min="8449" max="8449" width="15.54296875" style="98" customWidth="1"/>
    <col min="8450" max="8450" width="15.453125" style="98" customWidth="1"/>
    <col min="8451" max="8700" width="8.7265625" style="98"/>
    <col min="8701" max="8701" width="5.453125" style="98" customWidth="1"/>
    <col min="8702" max="8702" width="98.81640625" style="98" customWidth="1"/>
    <col min="8703" max="8704" width="16.54296875" style="98" customWidth="1"/>
    <col min="8705" max="8705" width="15.54296875" style="98" customWidth="1"/>
    <col min="8706" max="8706" width="15.453125" style="98" customWidth="1"/>
    <col min="8707" max="8956" width="8.7265625" style="98"/>
    <col min="8957" max="8957" width="5.453125" style="98" customWidth="1"/>
    <col min="8958" max="8958" width="98.81640625" style="98" customWidth="1"/>
    <col min="8959" max="8960" width="16.54296875" style="98" customWidth="1"/>
    <col min="8961" max="8961" width="15.54296875" style="98" customWidth="1"/>
    <col min="8962" max="8962" width="15.453125" style="98" customWidth="1"/>
    <col min="8963" max="9212" width="8.7265625" style="98"/>
    <col min="9213" max="9213" width="5.453125" style="98" customWidth="1"/>
    <col min="9214" max="9214" width="98.81640625" style="98" customWidth="1"/>
    <col min="9215" max="9216" width="16.54296875" style="98" customWidth="1"/>
    <col min="9217" max="9217" width="15.54296875" style="98" customWidth="1"/>
    <col min="9218" max="9218" width="15.453125" style="98" customWidth="1"/>
    <col min="9219" max="9468" width="8.7265625" style="98"/>
    <col min="9469" max="9469" width="5.453125" style="98" customWidth="1"/>
    <col min="9470" max="9470" width="98.81640625" style="98" customWidth="1"/>
    <col min="9471" max="9472" width="16.54296875" style="98" customWidth="1"/>
    <col min="9473" max="9473" width="15.54296875" style="98" customWidth="1"/>
    <col min="9474" max="9474" width="15.453125" style="98" customWidth="1"/>
    <col min="9475" max="9724" width="8.7265625" style="98"/>
    <col min="9725" max="9725" width="5.453125" style="98" customWidth="1"/>
    <col min="9726" max="9726" width="98.81640625" style="98" customWidth="1"/>
    <col min="9727" max="9728" width="16.54296875" style="98" customWidth="1"/>
    <col min="9729" max="9729" width="15.54296875" style="98" customWidth="1"/>
    <col min="9730" max="9730" width="15.453125" style="98" customWidth="1"/>
    <col min="9731" max="9980" width="8.7265625" style="98"/>
    <col min="9981" max="9981" width="5.453125" style="98" customWidth="1"/>
    <col min="9982" max="9982" width="98.81640625" style="98" customWidth="1"/>
    <col min="9983" max="9984" width="16.54296875" style="98" customWidth="1"/>
    <col min="9985" max="9985" width="15.54296875" style="98" customWidth="1"/>
    <col min="9986" max="9986" width="15.453125" style="98" customWidth="1"/>
    <col min="9987" max="10236" width="8.7265625" style="98"/>
    <col min="10237" max="10237" width="5.453125" style="98" customWidth="1"/>
    <col min="10238" max="10238" width="98.81640625" style="98" customWidth="1"/>
    <col min="10239" max="10240" width="16.54296875" style="98" customWidth="1"/>
    <col min="10241" max="10241" width="15.54296875" style="98" customWidth="1"/>
    <col min="10242" max="10242" width="15.453125" style="98" customWidth="1"/>
    <col min="10243" max="10492" width="8.7265625" style="98"/>
    <col min="10493" max="10493" width="5.453125" style="98" customWidth="1"/>
    <col min="10494" max="10494" width="98.81640625" style="98" customWidth="1"/>
    <col min="10495" max="10496" width="16.54296875" style="98" customWidth="1"/>
    <col min="10497" max="10497" width="15.54296875" style="98" customWidth="1"/>
    <col min="10498" max="10498" width="15.453125" style="98" customWidth="1"/>
    <col min="10499" max="10748" width="8.7265625" style="98"/>
    <col min="10749" max="10749" width="5.453125" style="98" customWidth="1"/>
    <col min="10750" max="10750" width="98.81640625" style="98" customWidth="1"/>
    <col min="10751" max="10752" width="16.54296875" style="98" customWidth="1"/>
    <col min="10753" max="10753" width="15.54296875" style="98" customWidth="1"/>
    <col min="10754" max="10754" width="15.453125" style="98" customWidth="1"/>
    <col min="10755" max="11004" width="8.7265625" style="98"/>
    <col min="11005" max="11005" width="5.453125" style="98" customWidth="1"/>
    <col min="11006" max="11006" width="98.81640625" style="98" customWidth="1"/>
    <col min="11007" max="11008" width="16.54296875" style="98" customWidth="1"/>
    <col min="11009" max="11009" width="15.54296875" style="98" customWidth="1"/>
    <col min="11010" max="11010" width="15.453125" style="98" customWidth="1"/>
    <col min="11011" max="11260" width="8.7265625" style="98"/>
    <col min="11261" max="11261" width="5.453125" style="98" customWidth="1"/>
    <col min="11262" max="11262" width="98.81640625" style="98" customWidth="1"/>
    <col min="11263" max="11264" width="16.54296875" style="98" customWidth="1"/>
    <col min="11265" max="11265" width="15.54296875" style="98" customWidth="1"/>
    <col min="11266" max="11266" width="15.453125" style="98" customWidth="1"/>
    <col min="11267" max="11516" width="8.7265625" style="98"/>
    <col min="11517" max="11517" width="5.453125" style="98" customWidth="1"/>
    <col min="11518" max="11518" width="98.81640625" style="98" customWidth="1"/>
    <col min="11519" max="11520" width="16.54296875" style="98" customWidth="1"/>
    <col min="11521" max="11521" width="15.54296875" style="98" customWidth="1"/>
    <col min="11522" max="11522" width="15.453125" style="98" customWidth="1"/>
    <col min="11523" max="11772" width="8.7265625" style="98"/>
    <col min="11773" max="11773" width="5.453125" style="98" customWidth="1"/>
    <col min="11774" max="11774" width="98.81640625" style="98" customWidth="1"/>
    <col min="11775" max="11776" width="16.54296875" style="98" customWidth="1"/>
    <col min="11777" max="11777" width="15.54296875" style="98" customWidth="1"/>
    <col min="11778" max="11778" width="15.453125" style="98" customWidth="1"/>
    <col min="11779" max="12028" width="8.7265625" style="98"/>
    <col min="12029" max="12029" width="5.453125" style="98" customWidth="1"/>
    <col min="12030" max="12030" width="98.81640625" style="98" customWidth="1"/>
    <col min="12031" max="12032" width="16.54296875" style="98" customWidth="1"/>
    <col min="12033" max="12033" width="15.54296875" style="98" customWidth="1"/>
    <col min="12034" max="12034" width="15.453125" style="98" customWidth="1"/>
    <col min="12035" max="12284" width="8.7265625" style="98"/>
    <col min="12285" max="12285" width="5.453125" style="98" customWidth="1"/>
    <col min="12286" max="12286" width="98.81640625" style="98" customWidth="1"/>
    <col min="12287" max="12288" width="16.54296875" style="98" customWidth="1"/>
    <col min="12289" max="12289" width="15.54296875" style="98" customWidth="1"/>
    <col min="12290" max="12290" width="15.453125" style="98" customWidth="1"/>
    <col min="12291" max="12540" width="8.7265625" style="98"/>
    <col min="12541" max="12541" width="5.453125" style="98" customWidth="1"/>
    <col min="12542" max="12542" width="98.81640625" style="98" customWidth="1"/>
    <col min="12543" max="12544" width="16.54296875" style="98" customWidth="1"/>
    <col min="12545" max="12545" width="15.54296875" style="98" customWidth="1"/>
    <col min="12546" max="12546" width="15.453125" style="98" customWidth="1"/>
    <col min="12547" max="12796" width="8.7265625" style="98"/>
    <col min="12797" max="12797" width="5.453125" style="98" customWidth="1"/>
    <col min="12798" max="12798" width="98.81640625" style="98" customWidth="1"/>
    <col min="12799" max="12800" width="16.54296875" style="98" customWidth="1"/>
    <col min="12801" max="12801" width="15.54296875" style="98" customWidth="1"/>
    <col min="12802" max="12802" width="15.453125" style="98" customWidth="1"/>
    <col min="12803" max="13052" width="8.7265625" style="98"/>
    <col min="13053" max="13053" width="5.453125" style="98" customWidth="1"/>
    <col min="13054" max="13054" width="98.81640625" style="98" customWidth="1"/>
    <col min="13055" max="13056" width="16.54296875" style="98" customWidth="1"/>
    <col min="13057" max="13057" width="15.54296875" style="98" customWidth="1"/>
    <col min="13058" max="13058" width="15.453125" style="98" customWidth="1"/>
    <col min="13059" max="13308" width="8.7265625" style="98"/>
    <col min="13309" max="13309" width="5.453125" style="98" customWidth="1"/>
    <col min="13310" max="13310" width="98.81640625" style="98" customWidth="1"/>
    <col min="13311" max="13312" width="16.54296875" style="98" customWidth="1"/>
    <col min="13313" max="13313" width="15.54296875" style="98" customWidth="1"/>
    <col min="13314" max="13314" width="15.453125" style="98" customWidth="1"/>
    <col min="13315" max="13564" width="8.7265625" style="98"/>
    <col min="13565" max="13565" width="5.453125" style="98" customWidth="1"/>
    <col min="13566" max="13566" width="98.81640625" style="98" customWidth="1"/>
    <col min="13567" max="13568" width="16.54296875" style="98" customWidth="1"/>
    <col min="13569" max="13569" width="15.54296875" style="98" customWidth="1"/>
    <col min="13570" max="13570" width="15.453125" style="98" customWidth="1"/>
    <col min="13571" max="13820" width="8.7265625" style="98"/>
    <col min="13821" max="13821" width="5.453125" style="98" customWidth="1"/>
    <col min="13822" max="13822" width="98.81640625" style="98" customWidth="1"/>
    <col min="13823" max="13824" width="16.54296875" style="98" customWidth="1"/>
    <col min="13825" max="13825" width="15.54296875" style="98" customWidth="1"/>
    <col min="13826" max="13826" width="15.453125" style="98" customWidth="1"/>
    <col min="13827" max="14076" width="8.7265625" style="98"/>
    <col min="14077" max="14077" width="5.453125" style="98" customWidth="1"/>
    <col min="14078" max="14078" width="98.81640625" style="98" customWidth="1"/>
    <col min="14079" max="14080" width="16.54296875" style="98" customWidth="1"/>
    <col min="14081" max="14081" width="15.54296875" style="98" customWidth="1"/>
    <col min="14082" max="14082" width="15.453125" style="98" customWidth="1"/>
    <col min="14083" max="14332" width="8.7265625" style="98"/>
    <col min="14333" max="14333" width="5.453125" style="98" customWidth="1"/>
    <col min="14334" max="14334" width="98.81640625" style="98" customWidth="1"/>
    <col min="14335" max="14336" width="16.54296875" style="98" customWidth="1"/>
    <col min="14337" max="14337" width="15.54296875" style="98" customWidth="1"/>
    <col min="14338" max="14338" width="15.453125" style="98" customWidth="1"/>
    <col min="14339" max="14588" width="8.7265625" style="98"/>
    <col min="14589" max="14589" width="5.453125" style="98" customWidth="1"/>
    <col min="14590" max="14590" width="98.81640625" style="98" customWidth="1"/>
    <col min="14591" max="14592" width="16.54296875" style="98" customWidth="1"/>
    <col min="14593" max="14593" width="15.54296875" style="98" customWidth="1"/>
    <col min="14594" max="14594" width="15.453125" style="98" customWidth="1"/>
    <col min="14595" max="14844" width="8.7265625" style="98"/>
    <col min="14845" max="14845" width="5.453125" style="98" customWidth="1"/>
    <col min="14846" max="14846" width="98.81640625" style="98" customWidth="1"/>
    <col min="14847" max="14848" width="16.54296875" style="98" customWidth="1"/>
    <col min="14849" max="14849" width="15.54296875" style="98" customWidth="1"/>
    <col min="14850" max="14850" width="15.453125" style="98" customWidth="1"/>
    <col min="14851" max="15100" width="8.7265625" style="98"/>
    <col min="15101" max="15101" width="5.453125" style="98" customWidth="1"/>
    <col min="15102" max="15102" width="98.81640625" style="98" customWidth="1"/>
    <col min="15103" max="15104" width="16.54296875" style="98" customWidth="1"/>
    <col min="15105" max="15105" width="15.54296875" style="98" customWidth="1"/>
    <col min="15106" max="15106" width="15.453125" style="98" customWidth="1"/>
    <col min="15107" max="15356" width="8.7265625" style="98"/>
    <col min="15357" max="15357" width="5.453125" style="98" customWidth="1"/>
    <col min="15358" max="15358" width="98.81640625" style="98" customWidth="1"/>
    <col min="15359" max="15360" width="16.54296875" style="98" customWidth="1"/>
    <col min="15361" max="15361" width="15.54296875" style="98" customWidth="1"/>
    <col min="15362" max="15362" width="15.453125" style="98" customWidth="1"/>
    <col min="15363" max="15612" width="8.7265625" style="98"/>
    <col min="15613" max="15613" width="5.453125" style="98" customWidth="1"/>
    <col min="15614" max="15614" width="98.81640625" style="98" customWidth="1"/>
    <col min="15615" max="15616" width="16.54296875" style="98" customWidth="1"/>
    <col min="15617" max="15617" width="15.54296875" style="98" customWidth="1"/>
    <col min="15618" max="15618" width="15.453125" style="98" customWidth="1"/>
    <col min="15619" max="15868" width="8.7265625" style="98"/>
    <col min="15869" max="15869" width="5.453125" style="98" customWidth="1"/>
    <col min="15870" max="15870" width="98.81640625" style="98" customWidth="1"/>
    <col min="15871" max="15872" width="16.54296875" style="98" customWidth="1"/>
    <col min="15873" max="15873" width="15.54296875" style="98" customWidth="1"/>
    <col min="15874" max="15874" width="15.453125" style="98" customWidth="1"/>
    <col min="15875" max="16124" width="8.7265625" style="98"/>
    <col min="16125" max="16125" width="5.453125" style="98" customWidth="1"/>
    <col min="16126" max="16126" width="98.81640625" style="98" customWidth="1"/>
    <col min="16127" max="16128" width="16.54296875" style="98" customWidth="1"/>
    <col min="16129" max="16129" width="15.54296875" style="98" customWidth="1"/>
    <col min="16130" max="16130" width="15.453125" style="98" customWidth="1"/>
    <col min="16131" max="16384" width="8.7265625" style="98"/>
  </cols>
  <sheetData>
    <row r="1" spans="1:6" ht="15.5" x14ac:dyDescent="0.35">
      <c r="A1" s="95" t="s">
        <v>14</v>
      </c>
      <c r="B1" s="96"/>
      <c r="C1" s="97" t="s">
        <v>141</v>
      </c>
    </row>
    <row r="2" spans="1:6" s="100" customFormat="1" ht="15.5" outlineLevel="1" x14ac:dyDescent="0.35">
      <c r="A2" s="5" t="s">
        <v>0</v>
      </c>
      <c r="B2" s="99" t="s">
        <v>115</v>
      </c>
      <c r="C2" s="91"/>
    </row>
    <row r="3" spans="1:6" s="3" customFormat="1" ht="63.5" customHeight="1" outlineLevel="2" x14ac:dyDescent="0.3">
      <c r="A3" s="6" t="s">
        <v>1</v>
      </c>
      <c r="B3" s="4" t="s">
        <v>181</v>
      </c>
      <c r="C3" s="91"/>
      <c r="F3" s="9"/>
    </row>
    <row r="4" spans="1:6" s="3" customFormat="1" ht="55" customHeight="1" outlineLevel="2" x14ac:dyDescent="0.3">
      <c r="A4" s="6" t="s">
        <v>2</v>
      </c>
      <c r="B4" s="4" t="s">
        <v>182</v>
      </c>
      <c r="C4" s="91" t="s">
        <v>146</v>
      </c>
      <c r="F4" s="9"/>
    </row>
    <row r="5" spans="1:6" s="100" customFormat="1" ht="15.5" outlineLevel="1" x14ac:dyDescent="0.35">
      <c r="A5" s="5" t="s">
        <v>3</v>
      </c>
      <c r="B5" s="101" t="s">
        <v>116</v>
      </c>
      <c r="C5" s="91"/>
    </row>
    <row r="6" spans="1:6" s="3" customFormat="1" ht="65" outlineLevel="2" x14ac:dyDescent="0.3">
      <c r="A6" s="6" t="s">
        <v>4</v>
      </c>
      <c r="B6" s="92" t="s">
        <v>169</v>
      </c>
      <c r="C6" s="91" t="s">
        <v>147</v>
      </c>
    </row>
    <row r="7" spans="1:6" s="3" customFormat="1" ht="133.5" customHeight="1" outlineLevel="2" x14ac:dyDescent="0.3">
      <c r="A7" s="6" t="s">
        <v>5</v>
      </c>
      <c r="B7" s="92" t="s">
        <v>170</v>
      </c>
      <c r="C7" s="91" t="s">
        <v>183</v>
      </c>
    </row>
    <row r="8" spans="1:6" s="3" customFormat="1" ht="29.15" customHeight="1" outlineLevel="2" x14ac:dyDescent="0.3">
      <c r="A8" s="6" t="s">
        <v>6</v>
      </c>
      <c r="B8" s="92" t="s">
        <v>171</v>
      </c>
      <c r="C8" s="91" t="s">
        <v>147</v>
      </c>
    </row>
    <row r="9" spans="1:6" s="3" customFormat="1" ht="104.5" customHeight="1" outlineLevel="2" x14ac:dyDescent="0.3">
      <c r="A9" s="6" t="s">
        <v>15</v>
      </c>
      <c r="B9" s="102" t="s">
        <v>163</v>
      </c>
      <c r="C9" s="91" t="s">
        <v>147</v>
      </c>
    </row>
    <row r="10" spans="1:6" s="3" customFormat="1" ht="66.5" customHeight="1" outlineLevel="2" x14ac:dyDescent="0.3">
      <c r="A10" s="6" t="s">
        <v>172</v>
      </c>
      <c r="B10" s="92" t="s">
        <v>173</v>
      </c>
      <c r="C10" s="91" t="s">
        <v>174</v>
      </c>
    </row>
    <row r="11" spans="1:6" s="100" customFormat="1" ht="15.5" outlineLevel="1" x14ac:dyDescent="0.35">
      <c r="A11" s="5" t="s">
        <v>7</v>
      </c>
      <c r="B11" s="101" t="s">
        <v>117</v>
      </c>
      <c r="C11" s="91"/>
    </row>
    <row r="12" spans="1:6" s="3" customFormat="1" ht="40" customHeight="1" outlineLevel="2" x14ac:dyDescent="0.3">
      <c r="A12" s="6" t="s">
        <v>8</v>
      </c>
      <c r="B12" s="90" t="s">
        <v>175</v>
      </c>
      <c r="C12" s="91" t="s">
        <v>147</v>
      </c>
    </row>
    <row r="13" spans="1:6" s="3" customFormat="1" ht="51.65" customHeight="1" outlineLevel="2" x14ac:dyDescent="0.3">
      <c r="A13" s="6" t="s">
        <v>126</v>
      </c>
      <c r="B13" s="90" t="s">
        <v>176</v>
      </c>
      <c r="C13" s="91" t="s">
        <v>147</v>
      </c>
    </row>
    <row r="14" spans="1:6" s="3" customFormat="1" ht="99.5" customHeight="1" outlineLevel="2" x14ac:dyDescent="0.3">
      <c r="A14" s="6" t="s">
        <v>158</v>
      </c>
      <c r="B14" s="90" t="s">
        <v>177</v>
      </c>
      <c r="C14" s="91" t="s">
        <v>147</v>
      </c>
    </row>
    <row r="15" spans="1:6" s="3" customFormat="1" ht="45.5" customHeight="1" outlineLevel="2" x14ac:dyDescent="0.3">
      <c r="A15" s="6" t="s">
        <v>127</v>
      </c>
      <c r="B15" s="90" t="s">
        <v>178</v>
      </c>
      <c r="C15" s="91" t="s">
        <v>147</v>
      </c>
    </row>
    <row r="16" spans="1:6" s="3" customFormat="1" ht="28.5" customHeight="1" outlineLevel="2" x14ac:dyDescent="0.3">
      <c r="A16" s="6" t="s">
        <v>128</v>
      </c>
      <c r="B16" s="90" t="s">
        <v>148</v>
      </c>
      <c r="C16" s="91" t="s">
        <v>147</v>
      </c>
    </row>
    <row r="17" spans="1:4" s="3" customFormat="1" ht="13" outlineLevel="2" x14ac:dyDescent="0.3">
      <c r="A17" s="6" t="s">
        <v>129</v>
      </c>
      <c r="B17" s="92" t="s">
        <v>149</v>
      </c>
      <c r="C17" s="91" t="s">
        <v>147</v>
      </c>
    </row>
    <row r="18" spans="1:4" s="3" customFormat="1" ht="23.5" customHeight="1" outlineLevel="2" x14ac:dyDescent="0.3">
      <c r="A18" s="6" t="s">
        <v>130</v>
      </c>
      <c r="B18" s="90" t="s">
        <v>150</v>
      </c>
      <c r="C18" s="91" t="s">
        <v>147</v>
      </c>
    </row>
    <row r="19" spans="1:4" s="3" customFormat="1" ht="26" outlineLevel="2" x14ac:dyDescent="0.3">
      <c r="A19" s="6" t="s">
        <v>131</v>
      </c>
      <c r="B19" s="92" t="s">
        <v>164</v>
      </c>
      <c r="C19" s="91" t="s">
        <v>147</v>
      </c>
    </row>
    <row r="20" spans="1:4" s="3" customFormat="1" ht="39" outlineLevel="2" x14ac:dyDescent="0.3">
      <c r="A20" s="6" t="s">
        <v>132</v>
      </c>
      <c r="B20" s="92" t="s">
        <v>21</v>
      </c>
      <c r="C20" s="91" t="s">
        <v>102</v>
      </c>
    </row>
    <row r="21" spans="1:4" s="3" customFormat="1" ht="26" outlineLevel="2" x14ac:dyDescent="0.3">
      <c r="A21" s="6" t="s">
        <v>133</v>
      </c>
      <c r="B21" s="92" t="s">
        <v>23</v>
      </c>
      <c r="C21" s="91" t="s">
        <v>114</v>
      </c>
    </row>
    <row r="22" spans="1:4" s="3" customFormat="1" ht="39" outlineLevel="2" x14ac:dyDescent="0.3">
      <c r="A22" s="6" t="s">
        <v>134</v>
      </c>
      <c r="B22" s="92" t="s">
        <v>99</v>
      </c>
      <c r="C22" s="91" t="s">
        <v>147</v>
      </c>
    </row>
    <row r="23" spans="1:4" s="3" customFormat="1" ht="52" outlineLevel="2" x14ac:dyDescent="0.3">
      <c r="A23" s="6" t="s">
        <v>135</v>
      </c>
      <c r="B23" s="92" t="s">
        <v>179</v>
      </c>
      <c r="C23" s="91" t="s">
        <v>147</v>
      </c>
    </row>
    <row r="24" spans="1:4" s="3" customFormat="1" ht="52" outlineLevel="2" x14ac:dyDescent="0.3">
      <c r="A24" s="6" t="s">
        <v>160</v>
      </c>
      <c r="B24" s="92" t="s">
        <v>161</v>
      </c>
      <c r="C24" s="91" t="s">
        <v>147</v>
      </c>
      <c r="D24" s="3" t="s">
        <v>162</v>
      </c>
    </row>
    <row r="25" spans="1:4" s="100" customFormat="1" ht="15.5" outlineLevel="1" x14ac:dyDescent="0.35">
      <c r="A25" s="5" t="s">
        <v>9</v>
      </c>
      <c r="B25" s="101" t="s">
        <v>118</v>
      </c>
      <c r="C25" s="91"/>
    </row>
    <row r="26" spans="1:4" ht="26" outlineLevel="2" x14ac:dyDescent="0.35">
      <c r="A26" s="7" t="s">
        <v>10</v>
      </c>
      <c r="B26" s="92" t="s">
        <v>100</v>
      </c>
      <c r="C26" s="91" t="s">
        <v>120</v>
      </c>
    </row>
    <row r="27" spans="1:4" outlineLevel="2" x14ac:dyDescent="0.35">
      <c r="A27" s="7" t="s">
        <v>11</v>
      </c>
      <c r="B27" s="92" t="s">
        <v>155</v>
      </c>
      <c r="C27" s="91" t="s">
        <v>103</v>
      </c>
    </row>
    <row r="28" spans="1:4" ht="26" outlineLevel="2" x14ac:dyDescent="0.35">
      <c r="A28" s="7" t="s">
        <v>16</v>
      </c>
      <c r="B28" s="92" t="s">
        <v>165</v>
      </c>
      <c r="C28" s="91" t="s">
        <v>152</v>
      </c>
    </row>
    <row r="29" spans="1:4" ht="39" outlineLevel="2" x14ac:dyDescent="0.35">
      <c r="A29" s="7" t="s">
        <v>17</v>
      </c>
      <c r="B29" s="92" t="s">
        <v>144</v>
      </c>
      <c r="C29" s="91" t="s">
        <v>152</v>
      </c>
    </row>
    <row r="30" spans="1:4" ht="26" outlineLevel="2" x14ac:dyDescent="0.35">
      <c r="A30" s="7" t="s">
        <v>22</v>
      </c>
      <c r="B30" s="92" t="s">
        <v>156</v>
      </c>
      <c r="C30" s="91" t="s">
        <v>152</v>
      </c>
    </row>
    <row r="31" spans="1:4" ht="26" outlineLevel="2" x14ac:dyDescent="0.35">
      <c r="A31" s="7" t="s">
        <v>136</v>
      </c>
      <c r="B31" s="92" t="s">
        <v>166</v>
      </c>
      <c r="C31" s="91" t="s">
        <v>147</v>
      </c>
    </row>
    <row r="32" spans="1:4" ht="52" outlineLevel="2" x14ac:dyDescent="0.35">
      <c r="A32" s="7" t="s">
        <v>101</v>
      </c>
      <c r="B32" s="92" t="s">
        <v>157</v>
      </c>
      <c r="C32" s="91" t="s">
        <v>147</v>
      </c>
    </row>
    <row r="33" spans="1:3" outlineLevel="2" x14ac:dyDescent="0.35">
      <c r="A33" s="7" t="s">
        <v>137</v>
      </c>
      <c r="B33" s="92" t="s">
        <v>96</v>
      </c>
      <c r="C33" s="91" t="s">
        <v>147</v>
      </c>
    </row>
    <row r="34" spans="1:3" outlineLevel="2" x14ac:dyDescent="0.35">
      <c r="A34" s="94" t="s">
        <v>142</v>
      </c>
      <c r="B34" s="92" t="s">
        <v>143</v>
      </c>
      <c r="C34" s="91" t="s">
        <v>152</v>
      </c>
    </row>
    <row r="35" spans="1:3" s="100" customFormat="1" ht="15.5" outlineLevel="1" x14ac:dyDescent="0.35">
      <c r="A35" s="5" t="s">
        <v>12</v>
      </c>
      <c r="B35" s="101" t="s">
        <v>119</v>
      </c>
      <c r="C35" s="91"/>
    </row>
    <row r="36" spans="1:3" s="3" customFormat="1" ht="44" customHeight="1" outlineLevel="2" x14ac:dyDescent="0.3">
      <c r="A36" s="6" t="s">
        <v>13</v>
      </c>
      <c r="B36" s="92" t="s">
        <v>151</v>
      </c>
      <c r="C36" s="91" t="s">
        <v>152</v>
      </c>
    </row>
    <row r="37" spans="1:3" s="3" customFormat="1" ht="26" outlineLevel="2" x14ac:dyDescent="0.3">
      <c r="A37" s="6" t="s">
        <v>18</v>
      </c>
      <c r="B37" s="92" t="s">
        <v>122</v>
      </c>
      <c r="C37" s="91" t="s">
        <v>180</v>
      </c>
    </row>
    <row r="38" spans="1:3" s="3" customFormat="1" ht="26" outlineLevel="2" x14ac:dyDescent="0.3">
      <c r="A38" s="6" t="s">
        <v>19</v>
      </c>
      <c r="B38" s="92" t="s">
        <v>104</v>
      </c>
      <c r="C38" s="91" t="s">
        <v>102</v>
      </c>
    </row>
    <row r="39" spans="1:3" s="3" customFormat="1" ht="26" outlineLevel="2" x14ac:dyDescent="0.3">
      <c r="A39" s="6" t="s">
        <v>20</v>
      </c>
      <c r="B39" s="92" t="s">
        <v>123</v>
      </c>
      <c r="C39" s="91" t="s">
        <v>114</v>
      </c>
    </row>
    <row r="40" spans="1:3" s="3" customFormat="1" ht="26" outlineLevel="2" x14ac:dyDescent="0.3">
      <c r="A40" s="6" t="s">
        <v>138</v>
      </c>
      <c r="B40" s="92" t="s">
        <v>121</v>
      </c>
      <c r="C40" s="91" t="s">
        <v>114</v>
      </c>
    </row>
    <row r="41" spans="1:3" s="3" customFormat="1" ht="13" outlineLevel="2" x14ac:dyDescent="0.3">
      <c r="A41" s="6" t="s">
        <v>139</v>
      </c>
      <c r="B41" s="92" t="s">
        <v>124</v>
      </c>
      <c r="C41" s="91" t="s">
        <v>113</v>
      </c>
    </row>
    <row r="42" spans="1:3" s="3" customFormat="1" ht="26" outlineLevel="2" x14ac:dyDescent="0.3">
      <c r="A42" s="6" t="s">
        <v>140</v>
      </c>
      <c r="B42" s="92" t="s">
        <v>145</v>
      </c>
      <c r="C42" s="91" t="s">
        <v>152</v>
      </c>
    </row>
    <row r="43" spans="1:3" s="100" customFormat="1" ht="15.5" outlineLevel="1" x14ac:dyDescent="0.35">
      <c r="A43" s="5" t="s">
        <v>105</v>
      </c>
      <c r="B43" s="103" t="s">
        <v>125</v>
      </c>
      <c r="C43" s="91"/>
    </row>
    <row r="44" spans="1:3" s="3" customFormat="1" ht="26" outlineLevel="2" x14ac:dyDescent="0.3">
      <c r="A44" s="6" t="s">
        <v>106</v>
      </c>
      <c r="B44" s="92" t="s">
        <v>153</v>
      </c>
      <c r="C44" s="91" t="s">
        <v>152</v>
      </c>
    </row>
    <row r="45" spans="1:3" s="3" customFormat="1" ht="13" outlineLevel="2" x14ac:dyDescent="0.3">
      <c r="A45" s="6" t="s">
        <v>107</v>
      </c>
      <c r="B45" s="92" t="s">
        <v>109</v>
      </c>
      <c r="C45" s="91" t="s">
        <v>152</v>
      </c>
    </row>
    <row r="46" spans="1:3" s="3" customFormat="1" ht="65" outlineLevel="2" x14ac:dyDescent="0.3">
      <c r="A46" s="6" t="s">
        <v>108</v>
      </c>
      <c r="B46" s="92" t="s">
        <v>167</v>
      </c>
      <c r="C46" s="91" t="s">
        <v>152</v>
      </c>
    </row>
    <row r="47" spans="1:3" s="3" customFormat="1" ht="13" outlineLevel="2" x14ac:dyDescent="0.3">
      <c r="A47" s="6" t="s">
        <v>159</v>
      </c>
      <c r="B47" s="92" t="s">
        <v>154</v>
      </c>
      <c r="C47" s="91" t="s">
        <v>152</v>
      </c>
    </row>
    <row r="49" spans="1:1" x14ac:dyDescent="0.35">
      <c r="A49" s="9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D22" sqref="D22"/>
    </sheetView>
  </sheetViews>
  <sheetFormatPr defaultRowHeight="14.5" x14ac:dyDescent="0.35"/>
  <cols>
    <col min="1" max="1" width="1.54296875" customWidth="1"/>
    <col min="2" max="2" width="17.1796875" customWidth="1"/>
    <col min="3" max="3" width="37.81640625" customWidth="1"/>
    <col min="4" max="4" width="19.7265625" customWidth="1"/>
  </cols>
  <sheetData>
    <row r="2" spans="2:4" s="33" customFormat="1" ht="13" x14ac:dyDescent="0.35">
      <c r="B2" s="31" t="s">
        <v>24</v>
      </c>
      <c r="C2" s="32"/>
      <c r="D2" s="32"/>
    </row>
    <row r="3" spans="2:4" s="33" customFormat="1" ht="13" x14ac:dyDescent="0.35">
      <c r="B3" s="34" t="s">
        <v>29</v>
      </c>
      <c r="C3" s="34" t="s">
        <v>30</v>
      </c>
      <c r="D3" s="34" t="s">
        <v>31</v>
      </c>
    </row>
    <row r="4" spans="2:4" s="36" customFormat="1" x14ac:dyDescent="0.35">
      <c r="B4" s="35"/>
      <c r="C4" s="35" t="s">
        <v>32</v>
      </c>
      <c r="D4" s="35">
        <v>100</v>
      </c>
    </row>
    <row r="5" spans="2:4" s="36" customFormat="1" x14ac:dyDescent="0.35">
      <c r="B5" s="35"/>
      <c r="C5" s="35" t="s">
        <v>33</v>
      </c>
      <c r="D5" s="35">
        <v>50</v>
      </c>
    </row>
    <row r="6" spans="2:4" s="36" customFormat="1" x14ac:dyDescent="0.35">
      <c r="B6" s="35"/>
      <c r="C6" s="35" t="s">
        <v>34</v>
      </c>
      <c r="D6" s="35">
        <v>30</v>
      </c>
    </row>
    <row r="7" spans="2:4" s="36" customFormat="1" x14ac:dyDescent="0.35">
      <c r="B7" s="37"/>
      <c r="C7" s="35" t="s">
        <v>26</v>
      </c>
      <c r="D7" s="35">
        <v>25</v>
      </c>
    </row>
    <row r="8" spans="2:4" s="36" customFormat="1" x14ac:dyDescent="0.35">
      <c r="B8" s="35"/>
      <c r="C8" s="35" t="s">
        <v>27</v>
      </c>
      <c r="D8" s="35">
        <v>51</v>
      </c>
    </row>
    <row r="9" spans="2:4" s="36" customFormat="1" x14ac:dyDescent="0.35">
      <c r="B9"/>
      <c r="C9" s="35" t="s">
        <v>35</v>
      </c>
      <c r="D9" s="35">
        <v>40</v>
      </c>
    </row>
    <row r="10" spans="2:4" s="36" customFormat="1" x14ac:dyDescent="0.35">
      <c r="B10" s="37"/>
      <c r="C10" s="35" t="s">
        <v>36</v>
      </c>
      <c r="D10" s="35">
        <v>100</v>
      </c>
    </row>
    <row r="11" spans="2:4" s="36" customFormat="1" x14ac:dyDescent="0.35">
      <c r="B11"/>
      <c r="C11" s="35" t="s">
        <v>28</v>
      </c>
      <c r="D11" s="35">
        <v>8</v>
      </c>
    </row>
    <row r="12" spans="2:4" s="36" customFormat="1" x14ac:dyDescent="0.35">
      <c r="B12" s="37"/>
      <c r="C12" s="35" t="s">
        <v>37</v>
      </c>
      <c r="D12" s="35">
        <v>83</v>
      </c>
    </row>
    <row r="13" spans="2:4" s="36" customFormat="1" x14ac:dyDescent="0.35">
      <c r="B13"/>
      <c r="C13" s="35" t="s">
        <v>38</v>
      </c>
      <c r="D13" s="35">
        <v>342</v>
      </c>
    </row>
    <row r="14" spans="2:4" s="36" customFormat="1" x14ac:dyDescent="0.35">
      <c r="B14" s="35"/>
      <c r="C14" s="35" t="s">
        <v>39</v>
      </c>
      <c r="D14" s="35">
        <v>350</v>
      </c>
    </row>
    <row r="15" spans="2:4" s="36" customFormat="1" x14ac:dyDescent="0.35">
      <c r="B15" s="35"/>
      <c r="C15" s="35" t="s">
        <v>40</v>
      </c>
      <c r="D15" s="35">
        <v>151</v>
      </c>
    </row>
    <row r="16" spans="2:4" s="36" customFormat="1" x14ac:dyDescent="0.35">
      <c r="B16" s="35"/>
      <c r="C16" s="35" t="s">
        <v>25</v>
      </c>
      <c r="D16" s="35">
        <v>50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4"/>
  <sheetViews>
    <sheetView workbookViewId="0">
      <selection activeCell="G16" sqref="G16"/>
    </sheetView>
  </sheetViews>
  <sheetFormatPr defaultRowHeight="14.5" x14ac:dyDescent="0.35"/>
  <cols>
    <col min="1" max="1" width="1.54296875" customWidth="1"/>
    <col min="2" max="2" width="29.54296875" customWidth="1"/>
    <col min="3" max="3" width="11.54296875" style="39" hidden="1" customWidth="1"/>
    <col min="4" max="4" width="1.54296875" customWidth="1"/>
    <col min="5" max="7" width="10.54296875" style="1" customWidth="1"/>
    <col min="8" max="8" width="10.54296875" style="40" customWidth="1"/>
    <col min="9" max="9" width="1.54296875" style="41" customWidth="1"/>
    <col min="10" max="13" width="10.54296875" style="42" customWidth="1"/>
    <col min="14" max="14" width="10.54296875" style="43" customWidth="1"/>
  </cols>
  <sheetData>
    <row r="1" spans="2:15" ht="15.5" x14ac:dyDescent="0.35">
      <c r="B1" s="38" t="s">
        <v>41</v>
      </c>
    </row>
    <row r="2" spans="2:15" s="33" customFormat="1" ht="27" customHeight="1" x14ac:dyDescent="0.35">
      <c r="B2" s="122" t="s">
        <v>30</v>
      </c>
      <c r="C2" s="122" t="s">
        <v>42</v>
      </c>
      <c r="E2" s="122" t="s">
        <v>43</v>
      </c>
      <c r="F2" s="122"/>
      <c r="G2" s="122"/>
      <c r="H2" s="122"/>
      <c r="I2" s="44"/>
      <c r="J2" s="123" t="s">
        <v>44</v>
      </c>
      <c r="K2" s="124"/>
      <c r="L2" s="124"/>
      <c r="M2" s="124"/>
      <c r="N2" s="125"/>
    </row>
    <row r="3" spans="2:15" s="45" customFormat="1" ht="31.5" x14ac:dyDescent="0.35">
      <c r="B3" s="122"/>
      <c r="C3" s="122"/>
      <c r="E3" s="46" t="s">
        <v>45</v>
      </c>
      <c r="F3" s="46" t="s">
        <v>46</v>
      </c>
      <c r="G3" s="46" t="s">
        <v>47</v>
      </c>
      <c r="H3" s="47" t="s">
        <v>48</v>
      </c>
      <c r="I3" s="44"/>
      <c r="J3" s="48" t="s">
        <v>49</v>
      </c>
      <c r="K3" s="48" t="s">
        <v>50</v>
      </c>
      <c r="L3" s="48" t="s">
        <v>51</v>
      </c>
      <c r="M3" s="48" t="s">
        <v>52</v>
      </c>
      <c r="N3" s="48" t="s">
        <v>53</v>
      </c>
    </row>
    <row r="4" spans="2:15" s="51" customFormat="1" ht="13" x14ac:dyDescent="0.3">
      <c r="B4" s="49" t="s">
        <v>33</v>
      </c>
      <c r="C4" s="50">
        <v>0.22</v>
      </c>
      <c r="E4" s="52">
        <v>190</v>
      </c>
      <c r="F4" s="52">
        <v>90</v>
      </c>
      <c r="G4" s="52">
        <v>25</v>
      </c>
      <c r="H4" s="53">
        <f t="shared" ref="H4:H30" si="0">E4*F4*G4/1000000</f>
        <v>0.42749999999999999</v>
      </c>
      <c r="I4" s="54">
        <f t="shared" ref="I4:I5" si="1">H4/C4</f>
        <v>1.9431818181818181</v>
      </c>
      <c r="J4" s="55">
        <f>H4*800</f>
        <v>342</v>
      </c>
      <c r="K4" s="55">
        <f t="shared" ref="K4:K29" si="2">H4*3500</f>
        <v>1496.25</v>
      </c>
      <c r="L4" s="55">
        <v>700</v>
      </c>
      <c r="M4" s="55">
        <v>100</v>
      </c>
      <c r="N4" s="56">
        <f t="shared" ref="N4:N30" si="3">SUM(J4:M4)</f>
        <v>2638.25</v>
      </c>
    </row>
    <row r="5" spans="2:15" s="51" customFormat="1" ht="13" x14ac:dyDescent="0.3">
      <c r="B5" s="49" t="s">
        <v>54</v>
      </c>
      <c r="C5" s="50">
        <v>0.27</v>
      </c>
      <c r="E5" s="52">
        <v>190</v>
      </c>
      <c r="F5" s="52">
        <v>120</v>
      </c>
      <c r="G5" s="52">
        <v>25</v>
      </c>
      <c r="H5" s="53">
        <f t="shared" si="0"/>
        <v>0.56999999999999995</v>
      </c>
      <c r="I5" s="54">
        <f t="shared" si="1"/>
        <v>2.1111111111111107</v>
      </c>
      <c r="J5" s="55">
        <f>H5*800</f>
        <v>455.99999999999994</v>
      </c>
      <c r="K5" s="55">
        <f t="shared" si="2"/>
        <v>1994.9999999999998</v>
      </c>
      <c r="L5" s="55">
        <v>700</v>
      </c>
      <c r="M5" s="55">
        <v>100</v>
      </c>
      <c r="N5" s="56">
        <f t="shared" si="3"/>
        <v>3250.9999999999995</v>
      </c>
    </row>
    <row r="6" spans="2:15" s="59" customFormat="1" ht="13" x14ac:dyDescent="0.3">
      <c r="B6" s="57" t="s">
        <v>32</v>
      </c>
      <c r="C6" s="58">
        <v>0.52</v>
      </c>
      <c r="E6" s="60">
        <v>220</v>
      </c>
      <c r="F6" s="60">
        <v>190</v>
      </c>
      <c r="G6" s="60">
        <v>25</v>
      </c>
      <c r="H6" s="61">
        <f t="shared" si="0"/>
        <v>1.0449999999999999</v>
      </c>
      <c r="I6" s="54">
        <f>H6/C6</f>
        <v>2.0096153846153846</v>
      </c>
      <c r="J6" s="62">
        <f>H6*800</f>
        <v>836</v>
      </c>
      <c r="K6" s="62">
        <f t="shared" si="2"/>
        <v>3657.4999999999995</v>
      </c>
      <c r="L6" s="62">
        <v>700</v>
      </c>
      <c r="M6" s="62">
        <v>100</v>
      </c>
      <c r="N6" s="63">
        <f t="shared" si="3"/>
        <v>5293.5</v>
      </c>
      <c r="O6" s="64"/>
    </row>
    <row r="7" spans="2:15" s="51" customFormat="1" ht="13" x14ac:dyDescent="0.3">
      <c r="B7" s="49" t="s">
        <v>55</v>
      </c>
      <c r="C7" s="50">
        <v>0.06</v>
      </c>
      <c r="E7" s="52">
        <v>180</v>
      </c>
      <c r="F7" s="52">
        <v>50</v>
      </c>
      <c r="G7" s="52">
        <v>14</v>
      </c>
      <c r="H7" s="53">
        <f t="shared" si="0"/>
        <v>0.126</v>
      </c>
      <c r="I7" s="54">
        <f t="shared" ref="I7" si="4">H7/C7</f>
        <v>2.1</v>
      </c>
      <c r="J7" s="55">
        <f>H7*800</f>
        <v>100.8</v>
      </c>
      <c r="K7" s="55">
        <f t="shared" si="2"/>
        <v>441</v>
      </c>
      <c r="L7" s="55">
        <v>700</v>
      </c>
      <c r="M7" s="55">
        <v>100</v>
      </c>
      <c r="N7" s="56">
        <f t="shared" si="3"/>
        <v>1341.8</v>
      </c>
    </row>
    <row r="8" spans="2:15" s="51" customFormat="1" ht="13" x14ac:dyDescent="0.3">
      <c r="B8" s="65" t="s">
        <v>56</v>
      </c>
      <c r="C8" s="50">
        <v>0.36</v>
      </c>
      <c r="E8" s="52">
        <v>200</v>
      </c>
      <c r="F8" s="52">
        <v>90</v>
      </c>
      <c r="G8" s="52">
        <v>20</v>
      </c>
      <c r="H8" s="53">
        <f t="shared" si="0"/>
        <v>0.36</v>
      </c>
      <c r="I8" s="54"/>
      <c r="J8" s="55" t="s">
        <v>57</v>
      </c>
      <c r="K8" s="55">
        <f t="shared" si="2"/>
        <v>1260</v>
      </c>
      <c r="L8" s="55">
        <v>700</v>
      </c>
      <c r="M8" s="55">
        <v>100</v>
      </c>
      <c r="N8" s="56">
        <f t="shared" si="3"/>
        <v>2060</v>
      </c>
    </row>
    <row r="9" spans="2:15" s="51" customFormat="1" ht="13" x14ac:dyDescent="0.3">
      <c r="B9" s="65" t="s">
        <v>58</v>
      </c>
      <c r="C9" s="50">
        <v>0.56000000000000005</v>
      </c>
      <c r="E9" s="52">
        <v>200</v>
      </c>
      <c r="F9" s="52">
        <v>140</v>
      </c>
      <c r="G9" s="52">
        <v>20</v>
      </c>
      <c r="H9" s="53">
        <f t="shared" si="0"/>
        <v>0.56000000000000005</v>
      </c>
      <c r="I9" s="54"/>
      <c r="J9" s="55" t="s">
        <v>57</v>
      </c>
      <c r="K9" s="55">
        <f t="shared" si="2"/>
        <v>1960.0000000000002</v>
      </c>
      <c r="L9" s="55">
        <v>700</v>
      </c>
      <c r="M9" s="55">
        <v>100</v>
      </c>
      <c r="N9" s="56">
        <f t="shared" si="3"/>
        <v>2760</v>
      </c>
    </row>
    <row r="10" spans="2:15" s="51" customFormat="1" ht="13" x14ac:dyDescent="0.3">
      <c r="B10" s="65" t="s">
        <v>59</v>
      </c>
      <c r="C10" s="50">
        <v>0.72</v>
      </c>
      <c r="E10" s="52">
        <v>200</v>
      </c>
      <c r="F10" s="52">
        <v>180</v>
      </c>
      <c r="G10" s="52">
        <v>20</v>
      </c>
      <c r="H10" s="53">
        <f t="shared" si="0"/>
        <v>0.72</v>
      </c>
      <c r="I10" s="54"/>
      <c r="J10" s="55" t="s">
        <v>57</v>
      </c>
      <c r="K10" s="55">
        <f t="shared" si="2"/>
        <v>2520</v>
      </c>
      <c r="L10" s="55">
        <v>700</v>
      </c>
      <c r="M10" s="55">
        <v>100</v>
      </c>
      <c r="N10" s="56">
        <f t="shared" si="3"/>
        <v>3320</v>
      </c>
    </row>
    <row r="11" spans="2:15" s="51" customFormat="1" ht="13" x14ac:dyDescent="0.3">
      <c r="B11" s="49" t="s">
        <v>26</v>
      </c>
      <c r="C11" s="50">
        <v>0.05</v>
      </c>
      <c r="E11" s="52">
        <v>60</v>
      </c>
      <c r="F11" s="52">
        <v>60</v>
      </c>
      <c r="G11" s="52">
        <v>30</v>
      </c>
      <c r="H11" s="53">
        <f t="shared" si="0"/>
        <v>0.108</v>
      </c>
      <c r="I11" s="54">
        <f t="shared" ref="I11:I29" si="5">H11/C11</f>
        <v>2.1599999999999997</v>
      </c>
      <c r="J11" s="55">
        <f t="shared" ref="J11:J29" si="6">H11*800</f>
        <v>86.4</v>
      </c>
      <c r="K11" s="55">
        <f t="shared" si="2"/>
        <v>378</v>
      </c>
      <c r="L11" s="55">
        <v>700</v>
      </c>
      <c r="M11" s="55">
        <v>100</v>
      </c>
      <c r="N11" s="56">
        <f t="shared" si="3"/>
        <v>1264.4000000000001</v>
      </c>
    </row>
    <row r="12" spans="2:15" s="51" customFormat="1" ht="13" x14ac:dyDescent="0.3">
      <c r="B12" s="49" t="s">
        <v>27</v>
      </c>
      <c r="C12" s="50">
        <v>0.11</v>
      </c>
      <c r="E12" s="52">
        <v>100</v>
      </c>
      <c r="F12" s="52">
        <v>80</v>
      </c>
      <c r="G12" s="52">
        <v>30</v>
      </c>
      <c r="H12" s="53">
        <f t="shared" si="0"/>
        <v>0.24</v>
      </c>
      <c r="I12" s="54">
        <f t="shared" si="5"/>
        <v>2.1818181818181817</v>
      </c>
      <c r="J12" s="55">
        <f t="shared" si="6"/>
        <v>192</v>
      </c>
      <c r="K12" s="55">
        <f t="shared" si="2"/>
        <v>840</v>
      </c>
      <c r="L12" s="55">
        <v>700</v>
      </c>
      <c r="M12" s="55">
        <v>100</v>
      </c>
      <c r="N12" s="56">
        <f t="shared" si="3"/>
        <v>1832</v>
      </c>
      <c r="O12" s="66"/>
    </row>
    <row r="13" spans="2:15" s="51" customFormat="1" ht="13" x14ac:dyDescent="0.3">
      <c r="B13" s="49" t="s">
        <v>28</v>
      </c>
      <c r="C13" s="50">
        <v>7.0000000000000007E-2</v>
      </c>
      <c r="E13" s="52">
        <v>100</v>
      </c>
      <c r="F13" s="52">
        <v>70</v>
      </c>
      <c r="G13" s="52">
        <v>20</v>
      </c>
      <c r="H13" s="53">
        <f t="shared" si="0"/>
        <v>0.14000000000000001</v>
      </c>
      <c r="I13" s="54">
        <f t="shared" si="5"/>
        <v>2</v>
      </c>
      <c r="J13" s="55">
        <f t="shared" si="6"/>
        <v>112.00000000000001</v>
      </c>
      <c r="K13" s="55">
        <f t="shared" si="2"/>
        <v>490.00000000000006</v>
      </c>
      <c r="L13" s="55">
        <v>700</v>
      </c>
      <c r="M13" s="55">
        <v>100</v>
      </c>
      <c r="N13" s="56">
        <f t="shared" si="3"/>
        <v>1402</v>
      </c>
      <c r="O13" s="66"/>
    </row>
    <row r="14" spans="2:15" s="51" customFormat="1" ht="13" x14ac:dyDescent="0.3">
      <c r="B14" s="49" t="s">
        <v>35</v>
      </c>
      <c r="C14" s="50">
        <v>0.08</v>
      </c>
      <c r="E14" s="52">
        <v>100</v>
      </c>
      <c r="F14" s="52">
        <v>70</v>
      </c>
      <c r="G14" s="52">
        <v>25</v>
      </c>
      <c r="H14" s="53">
        <f t="shared" si="0"/>
        <v>0.17499999999999999</v>
      </c>
      <c r="I14" s="54">
        <f t="shared" si="5"/>
        <v>2.1875</v>
      </c>
      <c r="J14" s="55">
        <f t="shared" si="6"/>
        <v>140</v>
      </c>
      <c r="K14" s="55">
        <f t="shared" si="2"/>
        <v>612.5</v>
      </c>
      <c r="L14" s="55">
        <v>700</v>
      </c>
      <c r="M14" s="55">
        <v>100</v>
      </c>
      <c r="N14" s="56">
        <f t="shared" si="3"/>
        <v>1552.5</v>
      </c>
    </row>
    <row r="15" spans="2:15" s="51" customFormat="1" ht="13" x14ac:dyDescent="0.3">
      <c r="B15" s="49" t="s">
        <v>60</v>
      </c>
      <c r="C15" s="50">
        <v>0.22</v>
      </c>
      <c r="E15" s="52">
        <v>220</v>
      </c>
      <c r="F15" s="52">
        <v>80</v>
      </c>
      <c r="G15" s="52">
        <v>25</v>
      </c>
      <c r="H15" s="53">
        <f t="shared" si="0"/>
        <v>0.44</v>
      </c>
      <c r="I15" s="54">
        <f t="shared" si="5"/>
        <v>2</v>
      </c>
      <c r="J15" s="55">
        <f t="shared" si="6"/>
        <v>352</v>
      </c>
      <c r="K15" s="55">
        <f t="shared" si="2"/>
        <v>1540</v>
      </c>
      <c r="L15" s="55">
        <v>700</v>
      </c>
      <c r="M15" s="55">
        <v>100</v>
      </c>
      <c r="N15" s="56">
        <f t="shared" si="3"/>
        <v>2692</v>
      </c>
    </row>
    <row r="16" spans="2:15" s="51" customFormat="1" ht="13" x14ac:dyDescent="0.3">
      <c r="B16" s="65" t="s">
        <v>61</v>
      </c>
      <c r="C16" s="50">
        <v>0.27</v>
      </c>
      <c r="E16" s="52">
        <v>220</v>
      </c>
      <c r="F16" s="52">
        <v>80</v>
      </c>
      <c r="G16" s="52">
        <v>35</v>
      </c>
      <c r="H16" s="53">
        <f t="shared" si="0"/>
        <v>0.61599999999999999</v>
      </c>
      <c r="I16" s="54">
        <f t="shared" si="5"/>
        <v>2.2814814814814812</v>
      </c>
      <c r="J16" s="55">
        <f t="shared" si="6"/>
        <v>492.8</v>
      </c>
      <c r="K16" s="55">
        <f t="shared" si="2"/>
        <v>2156</v>
      </c>
      <c r="L16" s="55">
        <v>700</v>
      </c>
      <c r="M16" s="55">
        <v>100</v>
      </c>
      <c r="N16" s="56">
        <f t="shared" si="3"/>
        <v>3448.8</v>
      </c>
    </row>
    <row r="17" spans="2:15" s="51" customFormat="1" ht="13" x14ac:dyDescent="0.3">
      <c r="B17" s="49" t="s">
        <v>62</v>
      </c>
      <c r="C17" s="50">
        <v>0.36</v>
      </c>
      <c r="E17" s="52">
        <v>220</v>
      </c>
      <c r="F17" s="52">
        <v>80</v>
      </c>
      <c r="G17" s="52">
        <v>45</v>
      </c>
      <c r="H17" s="53">
        <f t="shared" si="0"/>
        <v>0.79200000000000004</v>
      </c>
      <c r="I17" s="54">
        <f t="shared" si="5"/>
        <v>2.2000000000000002</v>
      </c>
      <c r="J17" s="55">
        <f t="shared" si="6"/>
        <v>633.6</v>
      </c>
      <c r="K17" s="55">
        <f t="shared" si="2"/>
        <v>2772</v>
      </c>
      <c r="L17" s="55">
        <v>700</v>
      </c>
      <c r="M17" s="55">
        <v>100</v>
      </c>
      <c r="N17" s="56">
        <f t="shared" si="3"/>
        <v>4205.6000000000004</v>
      </c>
    </row>
    <row r="18" spans="2:15" s="51" customFormat="1" ht="13" x14ac:dyDescent="0.3">
      <c r="B18" s="65" t="s">
        <v>63</v>
      </c>
      <c r="C18" s="50">
        <v>0.45</v>
      </c>
      <c r="E18" s="52">
        <v>220</v>
      </c>
      <c r="F18" s="52">
        <v>80</v>
      </c>
      <c r="G18" s="52">
        <v>55</v>
      </c>
      <c r="H18" s="53">
        <f t="shared" si="0"/>
        <v>0.96799999999999997</v>
      </c>
      <c r="I18" s="54">
        <f t="shared" si="5"/>
        <v>2.1511111111111112</v>
      </c>
      <c r="J18" s="55">
        <f t="shared" si="6"/>
        <v>774.4</v>
      </c>
      <c r="K18" s="55">
        <f t="shared" si="2"/>
        <v>3388</v>
      </c>
      <c r="L18" s="55">
        <v>700</v>
      </c>
      <c r="M18" s="55">
        <v>100</v>
      </c>
      <c r="N18" s="56">
        <f t="shared" si="3"/>
        <v>4962.3999999999996</v>
      </c>
      <c r="O18" s="66"/>
    </row>
    <row r="19" spans="2:15" s="51" customFormat="1" ht="13" x14ac:dyDescent="0.3">
      <c r="B19" s="49" t="s">
        <v>64</v>
      </c>
      <c r="C19" s="50">
        <v>0.51</v>
      </c>
      <c r="E19" s="52">
        <v>220</v>
      </c>
      <c r="F19" s="52">
        <v>80</v>
      </c>
      <c r="G19" s="52">
        <v>65</v>
      </c>
      <c r="H19" s="53">
        <f t="shared" si="0"/>
        <v>1.1439999999999999</v>
      </c>
      <c r="I19" s="54">
        <f t="shared" si="5"/>
        <v>2.2431372549019604</v>
      </c>
      <c r="J19" s="55">
        <f t="shared" si="6"/>
        <v>915.19999999999993</v>
      </c>
      <c r="K19" s="55">
        <f t="shared" si="2"/>
        <v>4003.9999999999995</v>
      </c>
      <c r="L19" s="55">
        <v>700</v>
      </c>
      <c r="M19" s="55">
        <v>100</v>
      </c>
      <c r="N19" s="56">
        <f t="shared" si="3"/>
        <v>5719.2</v>
      </c>
    </row>
    <row r="20" spans="2:15" s="51" customFormat="1" ht="13" x14ac:dyDescent="0.3">
      <c r="B20" s="49" t="s">
        <v>65</v>
      </c>
      <c r="C20" s="50">
        <v>0.44</v>
      </c>
      <c r="E20" s="52">
        <v>220</v>
      </c>
      <c r="F20" s="52">
        <v>120</v>
      </c>
      <c r="G20" s="52">
        <v>60</v>
      </c>
      <c r="H20" s="53">
        <f t="shared" si="0"/>
        <v>1.5840000000000001</v>
      </c>
      <c r="I20" s="54">
        <f t="shared" si="5"/>
        <v>3.6</v>
      </c>
      <c r="J20" s="55">
        <f t="shared" si="6"/>
        <v>1267.2</v>
      </c>
      <c r="K20" s="55">
        <f t="shared" si="2"/>
        <v>5544</v>
      </c>
      <c r="L20" s="55">
        <v>700</v>
      </c>
      <c r="M20" s="55">
        <v>100</v>
      </c>
      <c r="N20" s="56">
        <f t="shared" si="3"/>
        <v>7611.2</v>
      </c>
    </row>
    <row r="21" spans="2:15" s="51" customFormat="1" ht="13" x14ac:dyDescent="0.3">
      <c r="B21" s="65" t="s">
        <v>66</v>
      </c>
      <c r="C21" s="50">
        <v>0.6</v>
      </c>
      <c r="E21" s="52">
        <v>220</v>
      </c>
      <c r="F21" s="52">
        <v>100</v>
      </c>
      <c r="G21" s="52">
        <v>70</v>
      </c>
      <c r="H21" s="53">
        <f t="shared" si="0"/>
        <v>1.54</v>
      </c>
      <c r="I21" s="54">
        <f t="shared" si="5"/>
        <v>2.5666666666666669</v>
      </c>
      <c r="J21" s="55">
        <f t="shared" si="6"/>
        <v>1232</v>
      </c>
      <c r="K21" s="55">
        <f t="shared" si="2"/>
        <v>5390</v>
      </c>
      <c r="L21" s="55">
        <v>700</v>
      </c>
      <c r="M21" s="55">
        <v>100</v>
      </c>
      <c r="N21" s="56">
        <f t="shared" si="3"/>
        <v>7422</v>
      </c>
    </row>
    <row r="22" spans="2:15" s="51" customFormat="1" ht="13" x14ac:dyDescent="0.3">
      <c r="B22" s="65" t="s">
        <v>67</v>
      </c>
      <c r="C22" s="50">
        <v>0.88</v>
      </c>
      <c r="E22" s="52">
        <v>220</v>
      </c>
      <c r="F22" s="52">
        <v>100</v>
      </c>
      <c r="G22" s="52">
        <v>100</v>
      </c>
      <c r="H22" s="53">
        <f t="shared" si="0"/>
        <v>2.2000000000000002</v>
      </c>
      <c r="I22" s="54">
        <f t="shared" si="5"/>
        <v>2.5</v>
      </c>
      <c r="J22" s="55">
        <f t="shared" si="6"/>
        <v>1760.0000000000002</v>
      </c>
      <c r="K22" s="55">
        <f t="shared" si="2"/>
        <v>7700.0000000000009</v>
      </c>
      <c r="L22" s="55">
        <v>700</v>
      </c>
      <c r="M22" s="55">
        <v>100</v>
      </c>
      <c r="N22" s="56">
        <f t="shared" si="3"/>
        <v>10260.000000000002</v>
      </c>
    </row>
    <row r="23" spans="2:15" s="2" customFormat="1" ht="13" x14ac:dyDescent="0.3">
      <c r="B23" s="67" t="s">
        <v>68</v>
      </c>
      <c r="C23" s="68">
        <v>1.08</v>
      </c>
      <c r="E23" s="69">
        <v>220</v>
      </c>
      <c r="F23" s="69">
        <v>100</v>
      </c>
      <c r="G23" s="69">
        <v>130</v>
      </c>
      <c r="H23" s="70">
        <f t="shared" si="0"/>
        <v>2.86</v>
      </c>
      <c r="I23" s="54">
        <f t="shared" si="5"/>
        <v>2.6481481481481479</v>
      </c>
      <c r="J23" s="71">
        <f t="shared" si="6"/>
        <v>2288</v>
      </c>
      <c r="K23" s="71">
        <f t="shared" si="2"/>
        <v>10010</v>
      </c>
      <c r="L23" s="71">
        <v>700</v>
      </c>
      <c r="M23" s="71">
        <v>100</v>
      </c>
      <c r="N23" s="72">
        <f t="shared" si="3"/>
        <v>13098</v>
      </c>
    </row>
    <row r="24" spans="2:15" s="2" customFormat="1" ht="13" x14ac:dyDescent="0.3">
      <c r="B24" s="67" t="s">
        <v>69</v>
      </c>
      <c r="C24" s="68">
        <v>1.28</v>
      </c>
      <c r="E24" s="69">
        <v>220</v>
      </c>
      <c r="F24" s="69">
        <v>100</v>
      </c>
      <c r="G24" s="69">
        <v>160</v>
      </c>
      <c r="H24" s="70">
        <f t="shared" si="0"/>
        <v>3.52</v>
      </c>
      <c r="I24" s="54">
        <f t="shared" si="5"/>
        <v>2.75</v>
      </c>
      <c r="J24" s="71">
        <f t="shared" si="6"/>
        <v>2816</v>
      </c>
      <c r="K24" s="71">
        <f t="shared" si="2"/>
        <v>12320</v>
      </c>
      <c r="L24" s="71">
        <v>700</v>
      </c>
      <c r="M24" s="71">
        <v>100</v>
      </c>
      <c r="N24" s="72">
        <f t="shared" si="3"/>
        <v>15936</v>
      </c>
    </row>
    <row r="25" spans="2:15" s="2" customFormat="1" ht="13" x14ac:dyDescent="0.3">
      <c r="B25" s="10" t="s">
        <v>37</v>
      </c>
      <c r="C25" s="68">
        <v>0.16</v>
      </c>
      <c r="E25" s="69">
        <v>160</v>
      </c>
      <c r="F25" s="69">
        <v>80</v>
      </c>
      <c r="G25" s="69">
        <v>25</v>
      </c>
      <c r="H25" s="70">
        <f t="shared" si="0"/>
        <v>0.32</v>
      </c>
      <c r="I25" s="54">
        <f t="shared" si="5"/>
        <v>2</v>
      </c>
      <c r="J25" s="71">
        <f t="shared" si="6"/>
        <v>256</v>
      </c>
      <c r="K25" s="71">
        <f t="shared" si="2"/>
        <v>1120</v>
      </c>
      <c r="L25" s="71">
        <v>700</v>
      </c>
      <c r="M25" s="71">
        <v>100</v>
      </c>
      <c r="N25" s="72">
        <f t="shared" si="3"/>
        <v>2176</v>
      </c>
    </row>
    <row r="26" spans="2:15" s="2" customFormat="1" ht="13" x14ac:dyDescent="0.3">
      <c r="B26" s="67" t="s">
        <v>70</v>
      </c>
      <c r="C26" s="68">
        <v>0.72</v>
      </c>
      <c r="E26" s="69">
        <v>220</v>
      </c>
      <c r="F26" s="69">
        <v>100</v>
      </c>
      <c r="G26" s="69">
        <v>80</v>
      </c>
      <c r="H26" s="70">
        <f t="shared" si="0"/>
        <v>1.76</v>
      </c>
      <c r="I26" s="54">
        <f t="shared" si="5"/>
        <v>2.4444444444444446</v>
      </c>
      <c r="J26" s="71">
        <f t="shared" si="6"/>
        <v>1408</v>
      </c>
      <c r="K26" s="71">
        <f t="shared" si="2"/>
        <v>6160</v>
      </c>
      <c r="L26" s="71">
        <v>700</v>
      </c>
      <c r="M26" s="71">
        <v>100</v>
      </c>
      <c r="N26" s="72">
        <f t="shared" si="3"/>
        <v>8368</v>
      </c>
    </row>
    <row r="27" spans="2:15" s="2" customFormat="1" ht="13" x14ac:dyDescent="0.3">
      <c r="B27" s="67" t="s">
        <v>71</v>
      </c>
      <c r="C27" s="68">
        <v>1.056</v>
      </c>
      <c r="E27" s="69">
        <v>220</v>
      </c>
      <c r="F27" s="69">
        <v>100</v>
      </c>
      <c r="G27" s="69">
        <v>110</v>
      </c>
      <c r="H27" s="70">
        <f t="shared" si="0"/>
        <v>2.42</v>
      </c>
      <c r="I27" s="54">
        <f t="shared" si="5"/>
        <v>2.2916666666666665</v>
      </c>
      <c r="J27" s="71">
        <f t="shared" si="6"/>
        <v>1936</v>
      </c>
      <c r="K27" s="71">
        <f t="shared" si="2"/>
        <v>8470</v>
      </c>
      <c r="L27" s="71">
        <v>700</v>
      </c>
      <c r="M27" s="71">
        <v>100</v>
      </c>
      <c r="N27" s="72">
        <f t="shared" si="3"/>
        <v>11206</v>
      </c>
    </row>
    <row r="28" spans="2:15" s="2" customFormat="1" ht="13" x14ac:dyDescent="0.3">
      <c r="B28" s="67" t="s">
        <v>72</v>
      </c>
      <c r="C28" s="68">
        <v>1.296</v>
      </c>
      <c r="E28" s="69">
        <v>220</v>
      </c>
      <c r="F28" s="69">
        <v>100</v>
      </c>
      <c r="G28" s="69">
        <v>140</v>
      </c>
      <c r="H28" s="70">
        <f t="shared" si="0"/>
        <v>3.08</v>
      </c>
      <c r="I28" s="54">
        <f t="shared" si="5"/>
        <v>2.3765432098765431</v>
      </c>
      <c r="J28" s="71">
        <f t="shared" si="6"/>
        <v>2464</v>
      </c>
      <c r="K28" s="71">
        <f t="shared" si="2"/>
        <v>10780</v>
      </c>
      <c r="L28" s="71">
        <v>700</v>
      </c>
      <c r="M28" s="71">
        <v>100</v>
      </c>
      <c r="N28" s="72">
        <f t="shared" si="3"/>
        <v>14044</v>
      </c>
    </row>
    <row r="29" spans="2:15" s="2" customFormat="1" ht="13" x14ac:dyDescent="0.3">
      <c r="B29" s="67" t="s">
        <v>73</v>
      </c>
      <c r="C29" s="68">
        <v>1.536</v>
      </c>
      <c r="E29" s="69">
        <v>220</v>
      </c>
      <c r="F29" s="69">
        <v>100</v>
      </c>
      <c r="G29" s="69">
        <v>170</v>
      </c>
      <c r="H29" s="70">
        <f t="shared" si="0"/>
        <v>3.74</v>
      </c>
      <c r="I29" s="54">
        <f t="shared" si="5"/>
        <v>2.4348958333333335</v>
      </c>
      <c r="J29" s="71">
        <f t="shared" si="6"/>
        <v>2992</v>
      </c>
      <c r="K29" s="71">
        <f t="shared" si="2"/>
        <v>13090</v>
      </c>
      <c r="L29" s="71">
        <v>700</v>
      </c>
      <c r="M29" s="71">
        <v>100</v>
      </c>
      <c r="N29" s="72">
        <f t="shared" si="3"/>
        <v>16882</v>
      </c>
    </row>
    <row r="30" spans="2:15" s="2" customFormat="1" ht="13" x14ac:dyDescent="0.3">
      <c r="B30" s="67" t="s">
        <v>25</v>
      </c>
      <c r="C30" s="68">
        <v>1</v>
      </c>
      <c r="E30" s="69">
        <v>100</v>
      </c>
      <c r="F30" s="69">
        <v>100</v>
      </c>
      <c r="G30" s="69">
        <v>100</v>
      </c>
      <c r="H30" s="70">
        <f t="shared" si="0"/>
        <v>1</v>
      </c>
      <c r="I30" s="73"/>
      <c r="J30" s="71" t="s">
        <v>57</v>
      </c>
      <c r="K30" s="71">
        <f>H30*3500*1</f>
        <v>3500</v>
      </c>
      <c r="L30" s="71">
        <v>700</v>
      </c>
      <c r="M30" s="71">
        <v>100</v>
      </c>
      <c r="N30" s="72">
        <f t="shared" si="3"/>
        <v>4300</v>
      </c>
    </row>
    <row r="31" spans="2:15" s="2" customFormat="1" ht="26" x14ac:dyDescent="0.3">
      <c r="B31" s="74" t="s">
        <v>74</v>
      </c>
      <c r="C31" s="68">
        <v>2</v>
      </c>
      <c r="E31" s="69">
        <v>100</v>
      </c>
      <c r="F31" s="69">
        <v>100</v>
      </c>
      <c r="G31" s="69">
        <v>100</v>
      </c>
      <c r="H31" s="70">
        <f>E31*F31*G31/1000000*2</f>
        <v>2</v>
      </c>
      <c r="I31" s="73"/>
      <c r="J31" s="71" t="s">
        <v>57</v>
      </c>
      <c r="K31" s="71">
        <f>H31*3500</f>
        <v>7000</v>
      </c>
      <c r="L31" s="71">
        <v>800</v>
      </c>
      <c r="M31" s="71">
        <v>100</v>
      </c>
      <c r="N31" s="72">
        <f>SUM(J31:M31)</f>
        <v>7900</v>
      </c>
    </row>
    <row r="32" spans="2:15" s="2" customFormat="1" ht="26" x14ac:dyDescent="0.3">
      <c r="B32" s="74" t="s">
        <v>75</v>
      </c>
      <c r="C32" s="68">
        <v>3</v>
      </c>
      <c r="E32" s="69">
        <v>100</v>
      </c>
      <c r="F32" s="69">
        <v>100</v>
      </c>
      <c r="G32" s="69">
        <v>100</v>
      </c>
      <c r="H32" s="70">
        <f>E32*F32*G32/1000000*3</f>
        <v>3</v>
      </c>
      <c r="I32" s="73"/>
      <c r="J32" s="71" t="s">
        <v>57</v>
      </c>
      <c r="K32" s="71">
        <f>H32*3500</f>
        <v>10500</v>
      </c>
      <c r="L32" s="71">
        <v>900</v>
      </c>
      <c r="M32" s="71">
        <v>200</v>
      </c>
      <c r="N32" s="72">
        <f t="shared" ref="N32:N34" si="7">SUM(J32:M32)</f>
        <v>11600</v>
      </c>
    </row>
    <row r="33" spans="2:14" s="2" customFormat="1" ht="26" x14ac:dyDescent="0.3">
      <c r="B33" s="74" t="s">
        <v>76</v>
      </c>
      <c r="C33" s="68">
        <v>4</v>
      </c>
      <c r="E33" s="69">
        <v>100</v>
      </c>
      <c r="F33" s="69">
        <v>100</v>
      </c>
      <c r="G33" s="69">
        <v>100</v>
      </c>
      <c r="H33" s="70">
        <f>E33*F33*G33/1000000*4</f>
        <v>4</v>
      </c>
      <c r="I33" s="73"/>
      <c r="J33" s="71" t="s">
        <v>57</v>
      </c>
      <c r="K33" s="71">
        <f>H33*3500</f>
        <v>14000</v>
      </c>
      <c r="L33" s="71">
        <v>1000</v>
      </c>
      <c r="M33" s="71">
        <v>200</v>
      </c>
      <c r="N33" s="72">
        <f t="shared" si="7"/>
        <v>15200</v>
      </c>
    </row>
    <row r="34" spans="2:14" s="2" customFormat="1" ht="13" x14ac:dyDescent="0.3">
      <c r="B34" s="74" t="s">
        <v>77</v>
      </c>
      <c r="C34" s="68">
        <v>5</v>
      </c>
      <c r="E34" s="69">
        <v>100</v>
      </c>
      <c r="F34" s="69">
        <v>100</v>
      </c>
      <c r="G34" s="69">
        <v>100</v>
      </c>
      <c r="H34" s="70">
        <f>E34*F34*G34/1000000*5</f>
        <v>5</v>
      </c>
      <c r="I34" s="73"/>
      <c r="J34" s="71" t="s">
        <v>57</v>
      </c>
      <c r="K34" s="71">
        <f>H34*3500</f>
        <v>17500</v>
      </c>
      <c r="L34" s="71">
        <v>1100</v>
      </c>
      <c r="M34" s="71">
        <v>200</v>
      </c>
      <c r="N34" s="72">
        <f t="shared" si="7"/>
        <v>18800</v>
      </c>
    </row>
  </sheetData>
  <mergeCells count="4">
    <mergeCell ref="B2:B3"/>
    <mergeCell ref="C2:C3"/>
    <mergeCell ref="E2:H2"/>
    <mergeCell ref="J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75"/>
  <sheetViews>
    <sheetView workbookViewId="0">
      <selection activeCell="B26" sqref="B26:B28"/>
    </sheetView>
  </sheetViews>
  <sheetFormatPr defaultColWidth="8.7265625" defaultRowHeight="18.5" x14ac:dyDescent="0.35"/>
  <cols>
    <col min="1" max="1" width="1.453125" style="12" customWidth="1"/>
    <col min="2" max="2" width="35.08984375" style="78" customWidth="1"/>
    <col min="3" max="3" width="5.54296875" style="13" customWidth="1"/>
    <col min="4" max="4" width="5.7265625" style="106" customWidth="1"/>
    <col min="5" max="5" width="8.54296875" style="107" customWidth="1"/>
    <col min="6" max="16" width="2.54296875" style="13" customWidth="1"/>
    <col min="17" max="17" width="2.54296875" style="12" customWidth="1"/>
    <col min="18" max="18" width="4.54296875" style="12" customWidth="1"/>
    <col min="19" max="16384" width="8.7265625" style="12"/>
  </cols>
  <sheetData>
    <row r="1" spans="1:17" ht="21" x14ac:dyDescent="0.35">
      <c r="A1" s="11" t="s">
        <v>93</v>
      </c>
    </row>
    <row r="2" spans="1:17" ht="5.15" customHeight="1" thickBot="1" x14ac:dyDescent="0.4">
      <c r="B2" s="12"/>
      <c r="G2" s="14"/>
      <c r="H2" s="14"/>
      <c r="I2" s="14"/>
      <c r="J2" s="14"/>
      <c r="K2" s="14"/>
      <c r="L2" s="14"/>
      <c r="M2" s="14"/>
      <c r="N2" s="14"/>
    </row>
    <row r="3" spans="1:17" s="15" customFormat="1" ht="26.15" customHeight="1" thickBot="1" x14ac:dyDescent="0.4">
      <c r="B3" s="79" t="s">
        <v>24</v>
      </c>
      <c r="C3" s="128" t="s">
        <v>112</v>
      </c>
      <c r="D3" s="129"/>
      <c r="E3" s="130"/>
      <c r="F3" s="131" t="s">
        <v>94</v>
      </c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2"/>
    </row>
    <row r="4" spans="1:17" s="16" customFormat="1" ht="6.65" hidden="1" customHeight="1" x14ac:dyDescent="0.35">
      <c r="B4" s="26"/>
      <c r="C4" s="80"/>
      <c r="D4" s="108"/>
      <c r="E4" s="109"/>
      <c r="F4" s="14"/>
      <c r="G4" s="14"/>
      <c r="H4" s="14"/>
      <c r="I4" s="17"/>
      <c r="J4" s="17"/>
      <c r="K4" s="17"/>
      <c r="L4" s="17"/>
      <c r="M4" s="17"/>
      <c r="N4" s="14"/>
      <c r="O4" s="14"/>
      <c r="P4" s="14"/>
    </row>
    <row r="5" spans="1:17" s="16" customFormat="1" ht="5.15" customHeight="1" thickBot="1" x14ac:dyDescent="0.4">
      <c r="B5" s="133" t="s">
        <v>25</v>
      </c>
      <c r="C5" s="81"/>
      <c r="D5" s="110"/>
      <c r="E5" s="86"/>
      <c r="F5" s="111"/>
      <c r="G5" s="18"/>
      <c r="H5" s="18"/>
      <c r="I5" s="19"/>
      <c r="J5" s="19"/>
      <c r="K5" s="19"/>
      <c r="L5" s="19"/>
      <c r="M5" s="19"/>
      <c r="N5" s="18"/>
      <c r="O5" s="18"/>
      <c r="P5" s="18"/>
      <c r="Q5" s="20"/>
    </row>
    <row r="6" spans="1:17" ht="12" customHeight="1" thickBot="1" x14ac:dyDescent="0.4">
      <c r="B6" s="126"/>
      <c r="C6" s="82"/>
      <c r="D6" s="112">
        <v>100</v>
      </c>
      <c r="E6" s="84"/>
      <c r="F6" s="113"/>
      <c r="G6" s="21">
        <v>1</v>
      </c>
      <c r="H6" s="14"/>
      <c r="I6" s="14"/>
      <c r="J6" s="14"/>
      <c r="K6" s="14"/>
      <c r="L6" s="14"/>
      <c r="M6" s="14"/>
      <c r="N6" s="14"/>
      <c r="O6" s="14"/>
      <c r="P6" s="14"/>
      <c r="Q6" s="22"/>
    </row>
    <row r="7" spans="1:17" ht="5.15" customHeight="1" thickBot="1" x14ac:dyDescent="0.4">
      <c r="B7" s="127"/>
      <c r="C7" s="83"/>
      <c r="D7" s="114"/>
      <c r="E7" s="85"/>
      <c r="F7" s="115"/>
      <c r="G7" s="24"/>
      <c r="H7" s="23"/>
      <c r="I7" s="23"/>
      <c r="J7" s="23"/>
      <c r="K7" s="23"/>
      <c r="L7" s="23"/>
      <c r="M7" s="23"/>
      <c r="N7" s="23"/>
      <c r="O7" s="23"/>
      <c r="P7" s="23"/>
      <c r="Q7" s="25"/>
    </row>
    <row r="8" spans="1:17" ht="5.15" customHeight="1" thickBot="1" x14ac:dyDescent="0.4">
      <c r="B8" s="126" t="s">
        <v>86</v>
      </c>
      <c r="C8" s="82"/>
      <c r="D8" s="112"/>
      <c r="E8" s="84"/>
      <c r="F8" s="113"/>
      <c r="G8" s="14"/>
      <c r="H8" s="14"/>
      <c r="I8" s="14"/>
      <c r="J8" s="14"/>
      <c r="K8" s="14"/>
      <c r="L8" s="14"/>
      <c r="M8" s="14"/>
      <c r="N8" s="14"/>
      <c r="O8" s="14"/>
      <c r="P8" s="14"/>
      <c r="Q8" s="22"/>
    </row>
    <row r="9" spans="1:17" ht="12" customHeight="1" thickBot="1" x14ac:dyDescent="0.4">
      <c r="B9" s="126"/>
      <c r="C9" s="82"/>
      <c r="D9" s="112">
        <v>200</v>
      </c>
      <c r="E9" s="84"/>
      <c r="F9" s="113"/>
      <c r="G9" s="21">
        <v>1</v>
      </c>
      <c r="H9" s="21">
        <v>2</v>
      </c>
      <c r="I9" s="14"/>
      <c r="J9" s="14"/>
      <c r="K9" s="14"/>
      <c r="L9" s="14"/>
      <c r="M9" s="14"/>
      <c r="N9" s="14"/>
      <c r="O9" s="14"/>
      <c r="P9" s="14"/>
      <c r="Q9" s="22"/>
    </row>
    <row r="10" spans="1:17" ht="5.15" customHeight="1" thickBot="1" x14ac:dyDescent="0.4">
      <c r="B10" s="126"/>
      <c r="C10" s="82"/>
      <c r="D10" s="112"/>
      <c r="E10" s="84"/>
      <c r="F10" s="113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22"/>
    </row>
    <row r="11" spans="1:17" ht="5.15" customHeight="1" thickBot="1" x14ac:dyDescent="0.4">
      <c r="B11" s="133" t="s">
        <v>87</v>
      </c>
      <c r="C11" s="81"/>
      <c r="D11" s="116"/>
      <c r="E11" s="86"/>
      <c r="F11" s="11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20"/>
    </row>
    <row r="12" spans="1:17" ht="12" customHeight="1" thickBot="1" x14ac:dyDescent="0.4">
      <c r="B12" s="126"/>
      <c r="C12" s="82"/>
      <c r="D12" s="112">
        <v>300</v>
      </c>
      <c r="E12" s="84"/>
      <c r="F12" s="113"/>
      <c r="G12" s="28">
        <v>1</v>
      </c>
      <c r="H12" s="21">
        <v>2</v>
      </c>
      <c r="I12" s="29">
        <v>3</v>
      </c>
      <c r="J12" s="14"/>
      <c r="K12" s="14"/>
      <c r="L12" s="14"/>
      <c r="M12" s="14"/>
      <c r="N12" s="28">
        <v>1</v>
      </c>
      <c r="O12" s="21">
        <v>2</v>
      </c>
      <c r="P12" s="14"/>
      <c r="Q12" s="22"/>
    </row>
    <row r="13" spans="1:17" ht="12" customHeight="1" thickBot="1" x14ac:dyDescent="0.4">
      <c r="B13" s="126"/>
      <c r="C13" s="82"/>
      <c r="D13" s="112"/>
      <c r="E13" s="84"/>
      <c r="F13" s="113"/>
      <c r="G13" s="14"/>
      <c r="H13" s="14"/>
      <c r="I13" s="14"/>
      <c r="J13" s="14"/>
      <c r="K13" s="14"/>
      <c r="L13" s="14"/>
      <c r="M13" s="14"/>
      <c r="N13" s="14"/>
      <c r="O13" s="21">
        <v>3</v>
      </c>
      <c r="P13" s="14"/>
      <c r="Q13" s="22"/>
    </row>
    <row r="14" spans="1:17" ht="5.15" customHeight="1" thickBot="1" x14ac:dyDescent="0.4">
      <c r="B14" s="127"/>
      <c r="C14" s="83"/>
      <c r="D14" s="114"/>
      <c r="E14" s="85"/>
      <c r="F14" s="115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5"/>
    </row>
    <row r="15" spans="1:17" ht="5.15" customHeight="1" thickBot="1" x14ac:dyDescent="0.4">
      <c r="B15" s="133" t="s">
        <v>88</v>
      </c>
      <c r="C15" s="81"/>
      <c r="D15" s="116"/>
      <c r="E15" s="86"/>
      <c r="F15" s="1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0"/>
    </row>
    <row r="16" spans="1:17" ht="12" customHeight="1" thickBot="1" x14ac:dyDescent="0.4">
      <c r="B16" s="126"/>
      <c r="C16" s="82"/>
      <c r="D16" s="112">
        <v>400</v>
      </c>
      <c r="E16" s="84"/>
      <c r="F16" s="113"/>
      <c r="G16" s="28">
        <v>1</v>
      </c>
      <c r="H16" s="21">
        <v>2</v>
      </c>
      <c r="I16" s="29">
        <v>3</v>
      </c>
      <c r="J16" s="21">
        <v>4</v>
      </c>
      <c r="K16" s="27"/>
      <c r="L16" s="14"/>
      <c r="M16" s="28">
        <v>1</v>
      </c>
      <c r="N16" s="28">
        <v>2</v>
      </c>
      <c r="O16" s="21">
        <v>3</v>
      </c>
      <c r="P16" s="14"/>
      <c r="Q16" s="22"/>
    </row>
    <row r="17" spans="2:17" ht="12" customHeight="1" thickBot="1" x14ac:dyDescent="0.4">
      <c r="B17" s="126"/>
      <c r="C17" s="82"/>
      <c r="D17" s="112"/>
      <c r="E17" s="84"/>
      <c r="F17" s="113"/>
      <c r="G17" s="14"/>
      <c r="H17" s="14"/>
      <c r="I17" s="14"/>
      <c r="J17" s="14"/>
      <c r="K17" s="14"/>
      <c r="L17" s="14"/>
      <c r="M17" s="14"/>
      <c r="N17" s="14"/>
      <c r="O17" s="30">
        <v>4</v>
      </c>
      <c r="P17" s="14"/>
      <c r="Q17" s="22"/>
    </row>
    <row r="18" spans="2:17" ht="5.15" customHeight="1" thickBot="1" x14ac:dyDescent="0.4">
      <c r="B18" s="127"/>
      <c r="C18" s="83"/>
      <c r="D18" s="114"/>
      <c r="E18" s="85"/>
      <c r="F18" s="115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5"/>
    </row>
    <row r="19" spans="2:17" ht="5.15" customHeight="1" thickBot="1" x14ac:dyDescent="0.4">
      <c r="B19" s="126" t="s">
        <v>89</v>
      </c>
      <c r="C19" s="82"/>
      <c r="D19" s="112"/>
      <c r="E19" s="84"/>
      <c r="F19" s="113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22"/>
    </row>
    <row r="20" spans="2:17" ht="12" customHeight="1" thickBot="1" x14ac:dyDescent="0.4">
      <c r="B20" s="126"/>
      <c r="C20" s="82"/>
      <c r="D20" s="112">
        <v>500</v>
      </c>
      <c r="E20" s="84"/>
      <c r="F20" s="113"/>
      <c r="G20" s="28">
        <v>1</v>
      </c>
      <c r="H20" s="21">
        <v>2</v>
      </c>
      <c r="I20" s="29">
        <v>3</v>
      </c>
      <c r="J20" s="21">
        <v>4</v>
      </c>
      <c r="K20" s="21">
        <v>5</v>
      </c>
      <c r="L20" s="14"/>
      <c r="M20" s="28">
        <v>1</v>
      </c>
      <c r="N20" s="28">
        <v>2</v>
      </c>
      <c r="O20" s="28">
        <v>3</v>
      </c>
      <c r="P20" s="21">
        <v>4</v>
      </c>
      <c r="Q20" s="22"/>
    </row>
    <row r="21" spans="2:17" ht="12" customHeight="1" thickBot="1" x14ac:dyDescent="0.4">
      <c r="B21" s="126"/>
      <c r="C21" s="82"/>
      <c r="D21" s="112"/>
      <c r="E21" s="84"/>
      <c r="F21" s="80"/>
      <c r="G21" s="14"/>
      <c r="H21" s="14"/>
      <c r="I21" s="14"/>
      <c r="J21" s="14"/>
      <c r="K21" s="14"/>
      <c r="L21" s="14"/>
      <c r="M21" s="14"/>
      <c r="N21" s="14"/>
      <c r="O21" s="14"/>
      <c r="P21" s="30">
        <v>5</v>
      </c>
      <c r="Q21" s="22"/>
    </row>
    <row r="22" spans="2:17" ht="5.15" customHeight="1" thickBot="1" x14ac:dyDescent="0.4">
      <c r="B22" s="127"/>
      <c r="C22" s="83"/>
      <c r="D22" s="114"/>
      <c r="E22" s="85"/>
      <c r="F22" s="118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5"/>
    </row>
    <row r="23" spans="2:17" ht="5.15" customHeight="1" thickBot="1" x14ac:dyDescent="0.4">
      <c r="B23" s="133" t="s">
        <v>79</v>
      </c>
      <c r="C23" s="81"/>
      <c r="D23" s="116"/>
      <c r="E23" s="86"/>
      <c r="F23" s="111"/>
      <c r="G23" s="18"/>
      <c r="H23" s="18"/>
      <c r="I23" s="19"/>
      <c r="J23" s="19"/>
      <c r="K23" s="19"/>
      <c r="L23" s="19"/>
      <c r="M23" s="19"/>
      <c r="N23" s="18"/>
      <c r="O23" s="18"/>
      <c r="P23" s="18"/>
      <c r="Q23" s="20"/>
    </row>
    <row r="24" spans="2:17" ht="19" thickBot="1" x14ac:dyDescent="0.4">
      <c r="B24" s="126"/>
      <c r="C24" s="82"/>
      <c r="D24" s="112">
        <v>50</v>
      </c>
      <c r="E24" s="84"/>
      <c r="F24" s="113"/>
      <c r="G24" s="76">
        <v>1</v>
      </c>
      <c r="H24" s="14"/>
      <c r="I24" s="16"/>
      <c r="J24" s="14"/>
      <c r="K24" s="14"/>
      <c r="L24" s="14"/>
      <c r="M24" s="14"/>
      <c r="N24" s="14"/>
      <c r="O24" s="14"/>
      <c r="P24" s="14"/>
      <c r="Q24" s="22"/>
    </row>
    <row r="25" spans="2:17" ht="5.15" customHeight="1" thickBot="1" x14ac:dyDescent="0.4">
      <c r="B25" s="127"/>
      <c r="C25" s="83"/>
      <c r="D25" s="114"/>
      <c r="E25" s="85"/>
      <c r="F25" s="113"/>
      <c r="G25" s="24"/>
      <c r="H25" s="23"/>
      <c r="I25" s="23"/>
      <c r="J25" s="23"/>
      <c r="K25" s="23"/>
      <c r="L25" s="23"/>
      <c r="M25" s="23"/>
      <c r="N25" s="23"/>
      <c r="O25" s="23"/>
      <c r="P25" s="23"/>
      <c r="Q25" s="25"/>
    </row>
    <row r="26" spans="2:17" ht="5.15" customHeight="1" thickBot="1" x14ac:dyDescent="0.4">
      <c r="B26" s="133" t="s">
        <v>97</v>
      </c>
      <c r="C26" s="81"/>
      <c r="D26" s="116"/>
      <c r="E26" s="86"/>
      <c r="F26" s="111"/>
      <c r="G26" s="18"/>
      <c r="H26" s="18"/>
      <c r="I26" s="19"/>
      <c r="J26" s="19"/>
      <c r="K26" s="19"/>
      <c r="L26" s="19"/>
      <c r="M26" s="19"/>
      <c r="N26" s="18"/>
      <c r="O26" s="18"/>
      <c r="P26" s="18"/>
      <c r="Q26" s="20"/>
    </row>
    <row r="27" spans="2:17" ht="19" customHeight="1" thickBot="1" x14ac:dyDescent="0.4">
      <c r="B27" s="126"/>
      <c r="C27" s="82"/>
      <c r="D27" s="112">
        <v>25</v>
      </c>
      <c r="E27" s="84"/>
      <c r="F27" s="113"/>
      <c r="G27" s="76">
        <v>1</v>
      </c>
      <c r="H27" s="14"/>
      <c r="I27" s="87"/>
      <c r="J27" s="87"/>
      <c r="K27" s="14"/>
      <c r="L27" s="14"/>
      <c r="M27" s="14"/>
      <c r="N27" s="14"/>
      <c r="O27" s="14"/>
      <c r="P27" s="14"/>
      <c r="Q27" s="22"/>
    </row>
    <row r="28" spans="2:17" ht="5.15" customHeight="1" thickBot="1" x14ac:dyDescent="0.4">
      <c r="B28" s="127"/>
      <c r="C28" s="83"/>
      <c r="D28" s="114"/>
      <c r="E28" s="85"/>
      <c r="F28" s="113"/>
      <c r="G28" s="24"/>
      <c r="H28" s="23"/>
      <c r="I28" s="23"/>
      <c r="J28" s="23"/>
      <c r="K28" s="23"/>
      <c r="L28" s="23"/>
      <c r="M28" s="23"/>
      <c r="N28" s="23"/>
      <c r="O28" s="23"/>
      <c r="P28" s="23"/>
      <c r="Q28" s="25"/>
    </row>
    <row r="29" spans="2:17" ht="5.15" customHeight="1" thickBot="1" x14ac:dyDescent="0.4">
      <c r="B29" s="133" t="s">
        <v>78</v>
      </c>
      <c r="C29" s="81"/>
      <c r="D29" s="116"/>
      <c r="E29" s="86"/>
      <c r="F29" s="111"/>
      <c r="G29" s="18"/>
      <c r="H29" s="18"/>
      <c r="I29" s="19"/>
      <c r="J29" s="19"/>
      <c r="K29" s="19"/>
      <c r="L29" s="19"/>
      <c r="M29" s="19"/>
      <c r="N29" s="18"/>
      <c r="O29" s="18"/>
      <c r="P29" s="18"/>
      <c r="Q29" s="20"/>
    </row>
    <row r="30" spans="2:17" ht="19" thickBot="1" x14ac:dyDescent="0.4">
      <c r="B30" s="126"/>
      <c r="C30" s="82"/>
      <c r="D30" s="112">
        <v>130</v>
      </c>
      <c r="E30" s="84"/>
      <c r="F30" s="113"/>
      <c r="G30" s="76">
        <v>1</v>
      </c>
      <c r="H30" s="75">
        <v>2</v>
      </c>
      <c r="I30" s="16"/>
      <c r="J30" s="14"/>
      <c r="K30" s="14"/>
      <c r="L30" s="14"/>
      <c r="M30" s="14"/>
      <c r="N30" s="14"/>
      <c r="O30" s="14"/>
      <c r="P30" s="14"/>
      <c r="Q30" s="22"/>
    </row>
    <row r="31" spans="2:17" ht="5.15" customHeight="1" thickBot="1" x14ac:dyDescent="0.4">
      <c r="B31" s="127"/>
      <c r="C31" s="83"/>
      <c r="D31" s="114"/>
      <c r="E31" s="85"/>
      <c r="F31" s="113"/>
      <c r="G31" s="24"/>
      <c r="H31" s="23"/>
      <c r="I31" s="23"/>
      <c r="J31" s="23"/>
      <c r="K31" s="23"/>
      <c r="L31" s="23"/>
      <c r="M31" s="23"/>
      <c r="N31" s="23"/>
      <c r="O31" s="23"/>
      <c r="P31" s="23"/>
      <c r="Q31" s="25"/>
    </row>
    <row r="32" spans="2:17" ht="7" customHeight="1" thickBot="1" x14ac:dyDescent="0.4">
      <c r="B32" s="133" t="s">
        <v>98</v>
      </c>
      <c r="C32" s="81"/>
      <c r="D32" s="116"/>
      <c r="E32" s="86"/>
      <c r="F32" s="111"/>
      <c r="G32" s="18"/>
      <c r="H32" s="18"/>
      <c r="I32" s="19"/>
      <c r="J32" s="19"/>
      <c r="K32" s="19"/>
      <c r="L32" s="19"/>
      <c r="M32" s="19"/>
      <c r="N32" s="18"/>
      <c r="O32" s="18"/>
      <c r="P32" s="18"/>
      <c r="Q32" s="20"/>
    </row>
    <row r="33" spans="2:17" ht="19" customHeight="1" thickBot="1" x14ac:dyDescent="0.4">
      <c r="B33" s="126"/>
      <c r="C33" s="82"/>
      <c r="D33" s="112">
        <v>50</v>
      </c>
      <c r="E33" s="84"/>
      <c r="F33" s="113"/>
      <c r="G33" s="76">
        <v>1</v>
      </c>
      <c r="H33" s="75">
        <v>2</v>
      </c>
      <c r="I33" s="16"/>
      <c r="J33" s="14"/>
      <c r="K33" s="14"/>
      <c r="L33" s="14"/>
      <c r="M33" s="14"/>
      <c r="N33" s="14"/>
      <c r="O33" s="14"/>
      <c r="P33" s="14"/>
      <c r="Q33" s="22"/>
    </row>
    <row r="34" spans="2:17" ht="5.15" customHeight="1" thickBot="1" x14ac:dyDescent="0.4">
      <c r="B34" s="127"/>
      <c r="C34" s="83"/>
      <c r="D34" s="114"/>
      <c r="E34" s="85"/>
      <c r="F34" s="113"/>
      <c r="G34" s="24"/>
      <c r="H34" s="23"/>
      <c r="I34" s="23"/>
      <c r="J34" s="23"/>
      <c r="K34" s="23"/>
      <c r="L34" s="23"/>
      <c r="M34" s="23"/>
      <c r="N34" s="23"/>
      <c r="O34" s="23"/>
      <c r="P34" s="23"/>
      <c r="Q34" s="25"/>
    </row>
    <row r="35" spans="2:17" ht="5.15" customHeight="1" x14ac:dyDescent="0.35">
      <c r="B35" s="133" t="s">
        <v>85</v>
      </c>
      <c r="C35" s="81"/>
      <c r="D35" s="116"/>
      <c r="E35" s="86"/>
      <c r="F35" s="111"/>
      <c r="G35" s="18"/>
      <c r="H35" s="18"/>
      <c r="I35" s="19"/>
      <c r="J35" s="19"/>
      <c r="K35" s="19"/>
      <c r="L35" s="19"/>
      <c r="M35" s="19"/>
      <c r="N35" s="18"/>
      <c r="O35" s="18"/>
      <c r="P35" s="18"/>
      <c r="Q35" s="20"/>
    </row>
    <row r="36" spans="2:17" x14ac:dyDescent="0.35">
      <c r="B36" s="126"/>
      <c r="C36" s="82"/>
      <c r="D36" s="112">
        <v>20</v>
      </c>
      <c r="E36" s="84"/>
      <c r="F36" s="113"/>
      <c r="G36" s="77"/>
      <c r="H36" s="16"/>
      <c r="I36" s="16"/>
      <c r="J36" s="14"/>
      <c r="K36" s="14"/>
      <c r="L36" s="14"/>
      <c r="M36" s="14"/>
      <c r="N36" s="14"/>
      <c r="O36" s="14"/>
      <c r="P36" s="14"/>
      <c r="Q36" s="22"/>
    </row>
    <row r="37" spans="2:17" ht="5.15" customHeight="1" thickBot="1" x14ac:dyDescent="0.4">
      <c r="B37" s="127"/>
      <c r="C37" s="83"/>
      <c r="D37" s="114"/>
      <c r="E37" s="85"/>
      <c r="F37" s="113"/>
      <c r="G37" s="24"/>
      <c r="H37" s="23"/>
      <c r="I37" s="23"/>
      <c r="J37" s="23"/>
      <c r="K37" s="23"/>
      <c r="L37" s="23"/>
      <c r="M37" s="23"/>
      <c r="N37" s="23"/>
      <c r="O37" s="23"/>
      <c r="P37" s="23"/>
      <c r="Q37" s="25"/>
    </row>
    <row r="38" spans="2:17" ht="5.15" customHeight="1" x14ac:dyDescent="0.35">
      <c r="B38" s="133" t="s">
        <v>27</v>
      </c>
      <c r="C38" s="81"/>
      <c r="D38" s="116"/>
      <c r="E38" s="86"/>
      <c r="F38" s="111"/>
      <c r="G38" s="18"/>
      <c r="H38" s="18"/>
      <c r="I38" s="19"/>
      <c r="J38" s="19"/>
      <c r="K38" s="19"/>
      <c r="L38" s="19"/>
      <c r="M38" s="19"/>
      <c r="N38" s="18"/>
      <c r="O38" s="18"/>
      <c r="P38" s="18"/>
      <c r="Q38" s="20"/>
    </row>
    <row r="39" spans="2:17" x14ac:dyDescent="0.35">
      <c r="B39" s="126"/>
      <c r="C39" s="82"/>
      <c r="D39" s="112">
        <v>50</v>
      </c>
      <c r="E39" s="84"/>
      <c r="F39" s="113"/>
      <c r="G39" s="16"/>
      <c r="H39" s="16"/>
      <c r="I39" s="16"/>
      <c r="J39" s="14"/>
      <c r="K39" s="14"/>
      <c r="L39" s="14"/>
      <c r="M39" s="14"/>
      <c r="N39" s="14"/>
      <c r="O39" s="14"/>
      <c r="P39" s="14"/>
      <c r="Q39" s="22"/>
    </row>
    <row r="40" spans="2:17" ht="5.15" customHeight="1" thickBot="1" x14ac:dyDescent="0.4">
      <c r="B40" s="127"/>
      <c r="C40" s="83"/>
      <c r="D40" s="114"/>
      <c r="E40" s="85"/>
      <c r="F40" s="113"/>
      <c r="G40" s="24"/>
      <c r="H40" s="23"/>
      <c r="I40" s="23"/>
      <c r="J40" s="23"/>
      <c r="K40" s="23"/>
      <c r="L40" s="23"/>
      <c r="M40" s="23"/>
      <c r="N40" s="23"/>
      <c r="O40" s="23"/>
      <c r="P40" s="23"/>
      <c r="Q40" s="25"/>
    </row>
    <row r="41" spans="2:17" ht="5.15" customHeight="1" x14ac:dyDescent="0.35">
      <c r="B41" s="133" t="s">
        <v>28</v>
      </c>
      <c r="C41" s="81"/>
      <c r="D41" s="116"/>
      <c r="E41" s="86"/>
      <c r="F41" s="111"/>
      <c r="G41" s="18"/>
      <c r="H41" s="18"/>
      <c r="I41" s="19"/>
      <c r="J41" s="19"/>
      <c r="K41" s="19"/>
      <c r="L41" s="19"/>
      <c r="M41" s="19"/>
      <c r="N41" s="18"/>
      <c r="O41" s="18"/>
      <c r="P41" s="18"/>
      <c r="Q41" s="20"/>
    </row>
    <row r="42" spans="2:17" x14ac:dyDescent="0.35">
      <c r="B42" s="126"/>
      <c r="C42" s="82"/>
      <c r="D42" s="112">
        <v>20</v>
      </c>
      <c r="E42" s="84"/>
      <c r="F42" s="113"/>
      <c r="G42" s="16"/>
      <c r="H42" s="14"/>
      <c r="I42" s="14"/>
      <c r="J42" s="14"/>
      <c r="K42" s="14"/>
      <c r="L42" s="14"/>
      <c r="M42" s="14"/>
      <c r="N42" s="14"/>
      <c r="O42" s="14"/>
      <c r="P42" s="14"/>
      <c r="Q42" s="22"/>
    </row>
    <row r="43" spans="2:17" ht="5.15" customHeight="1" thickBot="1" x14ac:dyDescent="0.4">
      <c r="B43" s="127"/>
      <c r="C43" s="83"/>
      <c r="D43" s="114"/>
      <c r="E43" s="85"/>
      <c r="F43" s="113"/>
      <c r="G43" s="24"/>
      <c r="H43" s="23"/>
      <c r="I43" s="23"/>
      <c r="J43" s="23"/>
      <c r="K43" s="23"/>
      <c r="L43" s="23"/>
      <c r="M43" s="23"/>
      <c r="N43" s="23"/>
      <c r="O43" s="23"/>
      <c r="P43" s="23"/>
      <c r="Q43" s="25"/>
    </row>
    <row r="44" spans="2:17" ht="5.15" customHeight="1" thickBot="1" x14ac:dyDescent="0.4">
      <c r="B44" s="133" t="s">
        <v>80</v>
      </c>
      <c r="C44" s="81"/>
      <c r="D44" s="116"/>
      <c r="E44" s="86"/>
      <c r="F44" s="111"/>
      <c r="G44" s="18"/>
      <c r="H44" s="18"/>
      <c r="I44" s="19"/>
      <c r="J44" s="19"/>
      <c r="K44" s="19"/>
      <c r="L44" s="19"/>
      <c r="M44" s="19"/>
      <c r="N44" s="18"/>
      <c r="O44" s="18"/>
      <c r="P44" s="18"/>
      <c r="Q44" s="20"/>
    </row>
    <row r="45" spans="2:17" ht="19" thickBot="1" x14ac:dyDescent="0.4">
      <c r="B45" s="126"/>
      <c r="C45" s="82"/>
      <c r="D45" s="119">
        <v>70</v>
      </c>
      <c r="E45" s="84"/>
      <c r="F45" s="113"/>
      <c r="G45" s="76">
        <v>1</v>
      </c>
      <c r="H45" s="14"/>
      <c r="I45" s="14"/>
      <c r="J45" s="14"/>
      <c r="K45" s="14"/>
      <c r="L45" s="14"/>
      <c r="M45" s="14"/>
      <c r="N45" s="14"/>
      <c r="O45" s="14"/>
      <c r="P45" s="14"/>
      <c r="Q45" s="22"/>
    </row>
    <row r="46" spans="2:17" ht="5.15" customHeight="1" thickBot="1" x14ac:dyDescent="0.4">
      <c r="B46" s="127"/>
      <c r="C46" s="83"/>
      <c r="D46" s="120"/>
      <c r="E46" s="85"/>
      <c r="F46" s="113"/>
      <c r="G46" s="24"/>
      <c r="H46" s="23"/>
      <c r="I46" s="23"/>
      <c r="J46" s="23"/>
      <c r="K46" s="23"/>
      <c r="L46" s="23"/>
      <c r="M46" s="23"/>
      <c r="N46" s="23"/>
      <c r="O46" s="23"/>
      <c r="P46" s="23"/>
      <c r="Q46" s="25"/>
    </row>
    <row r="47" spans="2:17" ht="5.15" customHeight="1" thickBot="1" x14ac:dyDescent="0.4">
      <c r="B47" s="133" t="s">
        <v>81</v>
      </c>
      <c r="C47" s="81"/>
      <c r="D47" s="121"/>
      <c r="E47" s="86"/>
      <c r="F47" s="111"/>
      <c r="G47" s="18"/>
      <c r="H47" s="18"/>
      <c r="I47" s="19"/>
      <c r="J47" s="19"/>
      <c r="K47" s="19"/>
      <c r="L47" s="19"/>
      <c r="M47" s="19"/>
      <c r="N47" s="18"/>
      <c r="O47" s="18"/>
      <c r="P47" s="18"/>
      <c r="Q47" s="20"/>
    </row>
    <row r="48" spans="2:17" ht="19" thickBot="1" x14ac:dyDescent="0.4">
      <c r="B48" s="126"/>
      <c r="C48" s="82"/>
      <c r="D48" s="119">
        <v>100</v>
      </c>
      <c r="E48" s="84"/>
      <c r="F48" s="113"/>
      <c r="G48" s="76">
        <v>1</v>
      </c>
      <c r="H48" s="29">
        <v>2</v>
      </c>
      <c r="I48" s="14"/>
      <c r="J48" s="14"/>
      <c r="K48" s="14"/>
      <c r="L48" s="14"/>
      <c r="M48" s="14"/>
      <c r="N48" s="14"/>
      <c r="O48" s="14"/>
      <c r="P48" s="14"/>
      <c r="Q48" s="22"/>
    </row>
    <row r="49" spans="2:17" ht="5.15" customHeight="1" thickBot="1" x14ac:dyDescent="0.4">
      <c r="B49" s="127"/>
      <c r="C49" s="83"/>
      <c r="D49" s="120"/>
      <c r="E49" s="85"/>
      <c r="F49" s="113"/>
      <c r="G49" s="24"/>
      <c r="H49" s="23"/>
      <c r="I49" s="23"/>
      <c r="J49" s="23"/>
      <c r="K49" s="23"/>
      <c r="L49" s="23"/>
      <c r="M49" s="23"/>
      <c r="N49" s="23"/>
      <c r="O49" s="23"/>
      <c r="P49" s="23"/>
      <c r="Q49" s="25"/>
    </row>
    <row r="50" spans="2:17" ht="5.15" customHeight="1" thickBot="1" x14ac:dyDescent="0.4">
      <c r="B50" s="133" t="s">
        <v>82</v>
      </c>
      <c r="C50" s="81"/>
      <c r="D50" s="121"/>
      <c r="E50" s="86"/>
      <c r="F50" s="111"/>
      <c r="G50" s="18"/>
      <c r="H50" s="18"/>
      <c r="I50" s="19"/>
      <c r="J50" s="19"/>
      <c r="K50" s="19"/>
      <c r="L50" s="19"/>
      <c r="M50" s="19"/>
      <c r="N50" s="18"/>
      <c r="O50" s="18"/>
      <c r="P50" s="18"/>
      <c r="Q50" s="20"/>
    </row>
    <row r="51" spans="2:17" ht="19" thickBot="1" x14ac:dyDescent="0.4">
      <c r="B51" s="126"/>
      <c r="C51" s="82"/>
      <c r="D51" s="119">
        <v>150</v>
      </c>
      <c r="E51" s="84"/>
      <c r="F51" s="113"/>
      <c r="G51" s="76">
        <v>1</v>
      </c>
      <c r="H51" s="29">
        <v>2</v>
      </c>
      <c r="I51" s="29">
        <v>3</v>
      </c>
      <c r="J51" s="14"/>
      <c r="K51" s="14"/>
      <c r="L51" s="14"/>
      <c r="M51" s="14"/>
      <c r="N51" s="14"/>
      <c r="O51" s="14"/>
      <c r="P51" s="14"/>
      <c r="Q51" s="22"/>
    </row>
    <row r="52" spans="2:17" ht="5.15" customHeight="1" thickBot="1" x14ac:dyDescent="0.4">
      <c r="B52" s="127"/>
      <c r="C52" s="83"/>
      <c r="D52" s="120"/>
      <c r="E52" s="85"/>
      <c r="F52" s="113"/>
      <c r="G52" s="24"/>
      <c r="H52" s="23"/>
      <c r="I52" s="23"/>
      <c r="J52" s="23"/>
      <c r="K52" s="23"/>
      <c r="L52" s="23"/>
      <c r="M52" s="23"/>
      <c r="N52" s="23"/>
      <c r="O52" s="23"/>
      <c r="P52" s="23"/>
      <c r="Q52" s="25"/>
    </row>
    <row r="53" spans="2:17" ht="5.15" customHeight="1" thickBot="1" x14ac:dyDescent="0.4">
      <c r="B53" s="133" t="s">
        <v>83</v>
      </c>
      <c r="C53" s="81"/>
      <c r="D53" s="121"/>
      <c r="E53" s="86"/>
      <c r="F53" s="111"/>
      <c r="G53" s="18"/>
      <c r="H53" s="18"/>
      <c r="I53" s="19"/>
      <c r="J53" s="19"/>
      <c r="K53" s="19"/>
      <c r="L53" s="19"/>
      <c r="M53" s="19"/>
      <c r="N53" s="18"/>
      <c r="O53" s="18"/>
      <c r="P53" s="18"/>
      <c r="Q53" s="20"/>
    </row>
    <row r="54" spans="2:17" ht="19" thickBot="1" x14ac:dyDescent="0.4">
      <c r="B54" s="126"/>
      <c r="C54" s="82"/>
      <c r="D54" s="119">
        <v>200</v>
      </c>
      <c r="E54" s="84"/>
      <c r="F54" s="113"/>
      <c r="G54" s="76">
        <v>1</v>
      </c>
      <c r="H54" s="29">
        <v>2</v>
      </c>
      <c r="I54" s="29">
        <v>3</v>
      </c>
      <c r="J54" s="29">
        <v>4</v>
      </c>
      <c r="K54" s="14"/>
      <c r="L54" s="14"/>
      <c r="M54" s="14"/>
      <c r="N54" s="14"/>
      <c r="O54" s="14"/>
      <c r="P54" s="14"/>
      <c r="Q54" s="22"/>
    </row>
    <row r="55" spans="2:17" ht="5.15" customHeight="1" thickBot="1" x14ac:dyDescent="0.4">
      <c r="B55" s="127"/>
      <c r="C55" s="83"/>
      <c r="D55" s="120"/>
      <c r="E55" s="85"/>
      <c r="F55" s="113"/>
      <c r="G55" s="24"/>
      <c r="H55" s="23"/>
      <c r="I55" s="23"/>
      <c r="J55" s="23"/>
      <c r="K55" s="23"/>
      <c r="L55" s="23"/>
      <c r="M55" s="23"/>
      <c r="N55" s="23"/>
      <c r="O55" s="23"/>
      <c r="P55" s="23"/>
      <c r="Q55" s="25"/>
    </row>
    <row r="56" spans="2:17" ht="5.15" customHeight="1" thickBot="1" x14ac:dyDescent="0.4">
      <c r="B56" s="133" t="s">
        <v>84</v>
      </c>
      <c r="C56" s="81"/>
      <c r="D56" s="121"/>
      <c r="E56" s="86"/>
      <c r="F56" s="111"/>
      <c r="G56" s="18"/>
      <c r="H56" s="18"/>
      <c r="I56" s="19"/>
      <c r="J56" s="19"/>
      <c r="K56" s="19"/>
      <c r="L56" s="19"/>
      <c r="M56" s="19"/>
      <c r="N56" s="18"/>
      <c r="O56" s="18"/>
      <c r="P56" s="18"/>
      <c r="Q56" s="20"/>
    </row>
    <row r="57" spans="2:17" ht="19" thickBot="1" x14ac:dyDescent="0.4">
      <c r="B57" s="126"/>
      <c r="C57" s="82"/>
      <c r="D57" s="119">
        <v>250</v>
      </c>
      <c r="E57" s="84"/>
      <c r="F57" s="113"/>
      <c r="G57" s="76">
        <v>1</v>
      </c>
      <c r="H57" s="29">
        <v>2</v>
      </c>
      <c r="I57" s="29">
        <v>3</v>
      </c>
      <c r="J57" s="29">
        <v>4</v>
      </c>
      <c r="K57" s="29">
        <v>5</v>
      </c>
      <c r="L57" s="14"/>
      <c r="M57" s="14"/>
      <c r="N57" s="14"/>
      <c r="O57" s="14"/>
      <c r="P57" s="14"/>
      <c r="Q57" s="22"/>
    </row>
    <row r="58" spans="2:17" ht="5.15" customHeight="1" thickBot="1" x14ac:dyDescent="0.4">
      <c r="B58" s="127"/>
      <c r="C58" s="83"/>
      <c r="D58" s="120"/>
      <c r="E58" s="85"/>
      <c r="F58" s="113"/>
      <c r="G58" s="24"/>
      <c r="H58" s="23"/>
      <c r="I58" s="23"/>
      <c r="J58" s="23"/>
      <c r="K58" s="23"/>
      <c r="L58" s="23"/>
      <c r="M58" s="23"/>
      <c r="N58" s="23"/>
      <c r="O58" s="23"/>
      <c r="P58" s="23"/>
      <c r="Q58" s="25"/>
    </row>
    <row r="59" spans="2:17" ht="5.15" customHeight="1" thickBot="1" x14ac:dyDescent="0.4">
      <c r="B59" s="133" t="s">
        <v>95</v>
      </c>
      <c r="C59" s="81"/>
      <c r="D59" s="121"/>
      <c r="E59" s="86"/>
      <c r="F59" s="111"/>
      <c r="G59" s="18"/>
      <c r="H59" s="18"/>
      <c r="I59" s="19"/>
      <c r="J59" s="19"/>
      <c r="K59" s="19"/>
      <c r="L59" s="19"/>
      <c r="M59" s="19"/>
      <c r="N59" s="18"/>
      <c r="O59" s="18"/>
      <c r="P59" s="18"/>
      <c r="Q59" s="20"/>
    </row>
    <row r="60" spans="2:17" ht="19" thickBot="1" x14ac:dyDescent="0.4">
      <c r="B60" s="126"/>
      <c r="C60" s="82"/>
      <c r="D60" s="119">
        <v>120</v>
      </c>
      <c r="E60" s="84"/>
      <c r="F60" s="113"/>
      <c r="G60" s="76">
        <v>1</v>
      </c>
      <c r="H60" s="16"/>
      <c r="I60" s="16"/>
      <c r="J60" s="16"/>
      <c r="K60" s="16"/>
      <c r="L60" s="16"/>
      <c r="M60" s="14"/>
      <c r="N60" s="14"/>
      <c r="O60" s="14"/>
      <c r="P60" s="14"/>
      <c r="Q60" s="22"/>
    </row>
    <row r="61" spans="2:17" ht="5.15" customHeight="1" thickBot="1" x14ac:dyDescent="0.4">
      <c r="B61" s="127"/>
      <c r="C61" s="83"/>
      <c r="D61" s="120"/>
      <c r="E61" s="85"/>
      <c r="F61" s="113"/>
      <c r="G61" s="24"/>
      <c r="H61" s="23"/>
      <c r="I61" s="23"/>
      <c r="J61" s="23"/>
      <c r="K61" s="23"/>
      <c r="L61" s="23"/>
      <c r="M61" s="23"/>
      <c r="N61" s="23"/>
      <c r="O61" s="23"/>
      <c r="P61" s="23"/>
      <c r="Q61" s="25"/>
    </row>
    <row r="62" spans="2:17" ht="5.15" customHeight="1" x14ac:dyDescent="0.35">
      <c r="B62" s="134" t="s">
        <v>110</v>
      </c>
      <c r="C62" s="81"/>
      <c r="D62" s="121"/>
      <c r="E62" s="86"/>
      <c r="F62" s="111"/>
      <c r="G62" s="18"/>
      <c r="H62" s="18"/>
      <c r="I62" s="19"/>
      <c r="J62" s="19"/>
      <c r="K62" s="19"/>
      <c r="L62" s="19"/>
      <c r="M62" s="19"/>
      <c r="N62" s="18"/>
      <c r="O62" s="18"/>
      <c r="P62" s="18"/>
      <c r="Q62" s="20"/>
    </row>
    <row r="63" spans="2:17" ht="19" customHeight="1" x14ac:dyDescent="0.35">
      <c r="B63" s="126"/>
      <c r="C63" s="82"/>
      <c r="D63" s="119" t="s">
        <v>57</v>
      </c>
      <c r="E63" s="84"/>
      <c r="F63" s="113"/>
      <c r="G63" s="88" t="s">
        <v>111</v>
      </c>
      <c r="H63" s="88"/>
      <c r="I63" s="88"/>
      <c r="J63" s="88"/>
      <c r="K63" s="88"/>
      <c r="L63" s="88"/>
      <c r="M63" s="88"/>
      <c r="N63" s="14"/>
      <c r="O63" s="14"/>
      <c r="P63" s="14"/>
      <c r="Q63" s="22"/>
    </row>
    <row r="64" spans="2:17" ht="5.15" customHeight="1" thickBot="1" x14ac:dyDescent="0.4">
      <c r="B64" s="127"/>
      <c r="C64" s="83"/>
      <c r="D64" s="120"/>
      <c r="E64" s="85"/>
      <c r="F64" s="113"/>
      <c r="G64" s="24"/>
      <c r="H64" s="23"/>
      <c r="I64" s="23"/>
      <c r="J64" s="23"/>
      <c r="K64" s="23"/>
      <c r="L64" s="23"/>
      <c r="M64" s="23"/>
      <c r="N64" s="23"/>
      <c r="O64" s="23"/>
      <c r="P64" s="23"/>
      <c r="Q64" s="25"/>
    </row>
    <row r="65" spans="2:17" ht="5.15" customHeight="1" thickBot="1" x14ac:dyDescent="0.4">
      <c r="B65" s="133" t="s">
        <v>92</v>
      </c>
      <c r="C65" s="81"/>
      <c r="D65" s="121"/>
      <c r="E65" s="86"/>
      <c r="F65" s="111"/>
      <c r="G65" s="18"/>
      <c r="H65" s="18"/>
      <c r="I65" s="19"/>
      <c r="J65" s="19"/>
      <c r="K65" s="19"/>
      <c r="L65" s="19"/>
      <c r="M65" s="19"/>
      <c r="N65" s="18"/>
      <c r="O65" s="18"/>
      <c r="P65" s="18"/>
      <c r="Q65" s="20"/>
    </row>
    <row r="66" spans="2:17" ht="19" thickBot="1" x14ac:dyDescent="0.4">
      <c r="B66" s="126"/>
      <c r="C66" s="82"/>
      <c r="D66" s="119">
        <v>20</v>
      </c>
      <c r="E66" s="84"/>
      <c r="F66" s="113"/>
      <c r="G66" s="76">
        <v>1</v>
      </c>
      <c r="H66" s="16"/>
      <c r="I66" s="16"/>
      <c r="J66" s="16"/>
      <c r="K66" s="16"/>
      <c r="L66" s="16"/>
      <c r="M66" s="14"/>
      <c r="N66" s="14"/>
      <c r="O66" s="14"/>
      <c r="P66" s="14"/>
      <c r="Q66" s="22"/>
    </row>
    <row r="67" spans="2:17" ht="5.15" customHeight="1" thickBot="1" x14ac:dyDescent="0.4">
      <c r="B67" s="127"/>
      <c r="C67" s="83"/>
      <c r="D67" s="120"/>
      <c r="E67" s="85"/>
      <c r="F67" s="113"/>
      <c r="G67" s="24"/>
      <c r="H67" s="23"/>
      <c r="I67" s="23"/>
      <c r="J67" s="23"/>
      <c r="K67" s="23"/>
      <c r="L67" s="23"/>
      <c r="M67" s="23"/>
      <c r="N67" s="23"/>
      <c r="O67" s="23"/>
      <c r="P67" s="23"/>
      <c r="Q67" s="25"/>
    </row>
    <row r="68" spans="2:17" ht="5.15" customHeight="1" thickBot="1" x14ac:dyDescent="0.4">
      <c r="B68" s="133" t="s">
        <v>90</v>
      </c>
      <c r="C68" s="81"/>
      <c r="D68" s="121"/>
      <c r="E68" s="86"/>
      <c r="F68" s="111"/>
      <c r="G68" s="18"/>
      <c r="H68" s="18"/>
      <c r="I68" s="19"/>
      <c r="J68" s="19"/>
      <c r="K68" s="19"/>
      <c r="L68" s="19"/>
      <c r="M68" s="19"/>
      <c r="N68" s="18"/>
      <c r="O68" s="18"/>
      <c r="P68" s="18"/>
      <c r="Q68" s="20"/>
    </row>
    <row r="69" spans="2:17" ht="19" thickBot="1" x14ac:dyDescent="0.4">
      <c r="B69" s="126"/>
      <c r="C69" s="82"/>
      <c r="D69" s="119">
        <v>100</v>
      </c>
      <c r="E69" s="84"/>
      <c r="F69" s="113"/>
      <c r="G69" s="76">
        <v>1</v>
      </c>
      <c r="H69" s="16"/>
      <c r="I69" s="16"/>
      <c r="J69" s="16"/>
      <c r="K69" s="16"/>
      <c r="L69" s="16"/>
      <c r="M69" s="14"/>
      <c r="N69" s="14"/>
      <c r="O69" s="14"/>
      <c r="P69" s="14"/>
      <c r="Q69" s="22"/>
    </row>
    <row r="70" spans="2:17" ht="5.15" customHeight="1" thickBot="1" x14ac:dyDescent="0.4">
      <c r="B70" s="127"/>
      <c r="C70" s="83"/>
      <c r="D70" s="120"/>
      <c r="E70" s="85"/>
      <c r="F70" s="113"/>
      <c r="G70" s="24"/>
      <c r="H70" s="23"/>
      <c r="I70" s="23"/>
      <c r="J70" s="23"/>
      <c r="K70" s="23"/>
      <c r="L70" s="23"/>
      <c r="M70" s="23"/>
      <c r="N70" s="23"/>
      <c r="O70" s="23"/>
      <c r="P70" s="23"/>
      <c r="Q70" s="25"/>
    </row>
    <row r="71" spans="2:17" ht="5.15" customHeight="1" thickBot="1" x14ac:dyDescent="0.4">
      <c r="B71" s="133" t="s">
        <v>91</v>
      </c>
      <c r="C71" s="81"/>
      <c r="D71" s="121"/>
      <c r="E71" s="86"/>
      <c r="F71" s="111"/>
      <c r="G71" s="18"/>
      <c r="H71" s="18"/>
      <c r="I71" s="19"/>
      <c r="J71" s="19"/>
      <c r="K71" s="19"/>
      <c r="L71" s="19"/>
      <c r="M71" s="19"/>
      <c r="N71" s="18"/>
      <c r="O71" s="18"/>
      <c r="P71" s="18"/>
      <c r="Q71" s="20"/>
    </row>
    <row r="72" spans="2:17" ht="19" thickBot="1" x14ac:dyDescent="0.4">
      <c r="B72" s="126"/>
      <c r="C72" s="82"/>
      <c r="D72" s="119">
        <v>80</v>
      </c>
      <c r="E72" s="84"/>
      <c r="F72" s="113"/>
      <c r="G72" s="76">
        <v>1</v>
      </c>
      <c r="H72" s="16"/>
      <c r="I72" s="16"/>
      <c r="J72" s="16"/>
      <c r="K72" s="16"/>
      <c r="L72" s="16"/>
      <c r="M72" s="14"/>
      <c r="N72" s="14"/>
      <c r="O72" s="14"/>
      <c r="P72" s="14"/>
      <c r="Q72" s="22"/>
    </row>
    <row r="73" spans="2:17" ht="5.15" customHeight="1" thickBot="1" x14ac:dyDescent="0.4">
      <c r="B73" s="127"/>
      <c r="C73" s="83"/>
      <c r="D73" s="114"/>
      <c r="E73" s="85"/>
      <c r="F73" s="115"/>
      <c r="G73" s="24"/>
      <c r="H73" s="23"/>
      <c r="I73" s="23"/>
      <c r="J73" s="23"/>
      <c r="K73" s="23"/>
      <c r="L73" s="23"/>
      <c r="M73" s="23"/>
      <c r="N73" s="23"/>
      <c r="O73" s="23"/>
      <c r="P73" s="23"/>
      <c r="Q73" s="25"/>
    </row>
    <row r="74" spans="2:17" ht="7" customHeight="1" x14ac:dyDescent="0.35"/>
    <row r="75" spans="2:17" x14ac:dyDescent="0.35">
      <c r="B75" s="89" t="s">
        <v>168</v>
      </c>
    </row>
  </sheetData>
  <mergeCells count="24">
    <mergeCell ref="B59:B61"/>
    <mergeCell ref="B62:B64"/>
    <mergeCell ref="B65:B67"/>
    <mergeCell ref="B68:B70"/>
    <mergeCell ref="B71:B73"/>
    <mergeCell ref="B56:B58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19:B22"/>
    <mergeCell ref="C3:E3"/>
    <mergeCell ref="F3:Q3"/>
    <mergeCell ref="B5:B7"/>
    <mergeCell ref="B8:B10"/>
    <mergeCell ref="B11:B14"/>
    <mergeCell ref="B15:B18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Скв.Регламент</vt:lpstr>
      <vt:lpstr>Лист2</vt:lpstr>
      <vt:lpstr>Лист3</vt:lpstr>
      <vt:lpstr>Справочник КГТ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Курпаев Самавдин</dc:creator>
  <cp:lastModifiedBy>Курпаев Самавдин</cp:lastModifiedBy>
  <cp:lastPrinted>2020-12-23T09:49:06Z</cp:lastPrinted>
  <dcterms:created xsi:type="dcterms:W3CDTF">2020-01-27T09:53:24Z</dcterms:created>
  <dcterms:modified xsi:type="dcterms:W3CDTF">2021-11-17T09:45:55Z</dcterms:modified>
</cp:coreProperties>
</file>